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8335" windowHeight="12465" activeTab="0"/>
  </bookViews>
  <sheets>
    <sheet name="classement" sheetId="1" r:id="rId1"/>
    <sheet name="evolution" sheetId="2" r:id="rId2"/>
    <sheet name="poule" sheetId="3" r:id="rId3"/>
    <sheet name="resultats" sheetId="4" r:id="rId4"/>
    <sheet name="parcours" sheetId="5" r:id="rId5"/>
    <sheet name="formule" sheetId="6" r:id="rId6"/>
  </sheets>
  <definedNames>
    <definedName name="_xlnm.Print_Titles" localSheetId="0">'classement'!$1:$2</definedName>
    <definedName name="_xlnm.Print_Area" localSheetId="2">'poule'!$A$1:$Y$23</definedName>
  </definedNames>
  <calcPr fullCalcOnLoad="1"/>
</workbook>
</file>

<file path=xl/comments3.xml><?xml version="1.0" encoding="utf-8"?>
<comments xmlns="http://schemas.openxmlformats.org/spreadsheetml/2006/main">
  <authors>
    <author>Cercle d'Escrime V?lizien</author>
    <author>_</author>
  </authors>
  <commentList>
    <comment ref="B1" authorId="0">
      <text>
        <r>
          <rPr>
            <sz val="8"/>
            <rFont val="Tahoma"/>
            <family val="2"/>
          </rPr>
          <t>individuel: liste de toutes les catégories auquel le tireur appartient
equipes: F si que des dames, M sinon</t>
        </r>
      </text>
    </comment>
    <comment ref="C1" authorId="1">
      <text>
        <r>
          <rPr>
            <sz val="8"/>
            <rFont val="Tahoma"/>
            <family val="2"/>
          </rPr>
          <t>matricule</t>
        </r>
      </text>
    </comment>
  </commentList>
</comments>
</file>

<file path=xl/sharedStrings.xml><?xml version="1.0" encoding="utf-8"?>
<sst xmlns="http://schemas.openxmlformats.org/spreadsheetml/2006/main" count="552" uniqueCount="342">
  <si>
    <t>résultats des matchs: num_adversaire, touches, points</t>
  </si>
  <si>
    <t>Rang</t>
  </si>
  <si>
    <t>Points</t>
  </si>
  <si>
    <r>
      <t>Nom</t>
    </r>
    <r>
      <rPr>
        <b/>
        <sz val="8"/>
        <rFont val="Comic Sans MS"/>
        <family val="4"/>
      </rPr>
      <t xml:space="preserve"> / Club</t>
    </r>
  </si>
  <si>
    <t>Catégories</t>
  </si>
  <si>
    <t>Numéro</t>
  </si>
  <si>
    <t>match 1</t>
  </si>
  <si>
    <t>match 2</t>
  </si>
  <si>
    <t>match 3</t>
  </si>
  <si>
    <t>match 4</t>
  </si>
  <si>
    <t>match 5</t>
  </si>
  <si>
    <t>match 6</t>
  </si>
  <si>
    <t>match 7</t>
  </si>
  <si>
    <t>match 8</t>
  </si>
  <si>
    <t>match 9</t>
  </si>
  <si>
    <t>match 10</t>
  </si>
  <si>
    <t>match 11</t>
  </si>
  <si>
    <t>match 12</t>
  </si>
  <si>
    <t>match 13</t>
  </si>
  <si>
    <t>match 14</t>
  </si>
  <si>
    <t>match 15</t>
  </si>
  <si>
    <t>match 16</t>
  </si>
  <si>
    <r>
      <t>COUTURIER</t>
    </r>
    <r>
      <rPr>
        <b/>
        <sz val="8"/>
        <rFont val="Comic Sans MS"/>
        <family val="4"/>
      </rPr>
      <t xml:space="preserve"> Romain</t>
    </r>
    <r>
      <rPr>
        <sz val="8"/>
        <rFont val="Comic Sans MS"/>
        <family val="4"/>
      </rPr>
      <t xml:space="preserve"> - VERSAILLES (c.e. versaillais)</t>
    </r>
  </si>
  <si>
    <t>5: 10/14
638</t>
  </si>
  <si>
    <t>13: 13/11
723</t>
  </si>
  <si>
    <t>4: 8/16
501</t>
  </si>
  <si>
    <t>10: 18/6
1635</t>
  </si>
  <si>
    <t>7: 15/9
1661</t>
  </si>
  <si>
    <t>12: 17/7
1123</t>
  </si>
  <si>
    <t>8: 12/12
932</t>
  </si>
  <si>
    <t>9: 14/10
1143</t>
  </si>
  <si>
    <t>6: 15/9
1725</t>
  </si>
  <si>
    <t>15: 18/6
915</t>
  </si>
  <si>
    <t>2: 15/9
2079</t>
  </si>
  <si>
    <t>3: 12/12
1220</t>
  </si>
  <si>
    <t>17: 24/0
2215</t>
  </si>
  <si>
    <t>14: 17/7
888</t>
  </si>
  <si>
    <t>16: 15/9
647</t>
  </si>
  <si>
    <t>11: 19/5
1550</t>
  </si>
  <si>
    <r>
      <t>JANOT</t>
    </r>
    <r>
      <rPr>
        <b/>
        <sz val="8"/>
        <rFont val="Comic Sans MS"/>
        <family val="4"/>
      </rPr>
      <t xml:space="preserve"> Guillaume</t>
    </r>
    <r>
      <rPr>
        <sz val="8"/>
        <rFont val="Comic Sans MS"/>
        <family val="4"/>
      </rPr>
      <t xml:space="preserve"> - VERSAILLES (c.e. versaillais)</t>
    </r>
  </si>
  <si>
    <t>3: 15/9
2021</t>
  </si>
  <si>
    <t>16: 13/11
528</t>
  </si>
  <si>
    <t>13: 18/6
1239</t>
  </si>
  <si>
    <t>9: 19/5
2009</t>
  </si>
  <si>
    <t>6: 11/13
716</t>
  </si>
  <si>
    <t>5: 15/9
1731</t>
  </si>
  <si>
    <t>12: 18/6
1263</t>
  </si>
  <si>
    <t>4: 12/12
1048</t>
  </si>
  <si>
    <t>8: 13/11
1260</t>
  </si>
  <si>
    <t>11: 14/10
882</t>
  </si>
  <si>
    <t>1: 9/15
700</t>
  </si>
  <si>
    <t>7: 6/18
371</t>
  </si>
  <si>
    <t>10: 16/8
1300</t>
  </si>
  <si>
    <t>19: 21/3
1040</t>
  </si>
  <si>
    <t>14: 22/2
1760</t>
  </si>
  <si>
    <r>
      <t>JOUSSEAUME</t>
    </r>
    <r>
      <rPr>
        <b/>
        <sz val="8"/>
        <rFont val="Comic Sans MS"/>
        <family val="4"/>
      </rPr>
      <t xml:space="preserve"> Fabien</t>
    </r>
    <r>
      <rPr>
        <sz val="8"/>
        <rFont val="Comic Sans MS"/>
        <family val="4"/>
      </rPr>
      <t xml:space="preserve"> - CHATILLON (chatillon estoc et taille)</t>
    </r>
  </si>
  <si>
    <t>2: 9/15
679</t>
  </si>
  <si>
    <t>8: 15/9
1543</t>
  </si>
  <si>
    <t>16: 18/6
906</t>
  </si>
  <si>
    <t>14: 21/3
1498</t>
  </si>
  <si>
    <t>6: 12/12
1042</t>
  </si>
  <si>
    <t>15: 15/9
654</t>
  </si>
  <si>
    <t>4: 16/8
1932</t>
  </si>
  <si>
    <t>9: 17/7
1576</t>
  </si>
  <si>
    <t>21: 22/2
529</t>
  </si>
  <si>
    <t>1: 12/12
1294</t>
  </si>
  <si>
    <t>7: 10/14
612</t>
  </si>
  <si>
    <t>13: 14/10
798</t>
  </si>
  <si>
    <t>18: 20/4
922</t>
  </si>
  <si>
    <r>
      <t>BAUDE</t>
    </r>
    <r>
      <rPr>
        <b/>
        <sz val="8"/>
        <rFont val="Comic Sans MS"/>
        <family val="4"/>
      </rPr>
      <t xml:space="preserve"> Florian</t>
    </r>
    <r>
      <rPr>
        <sz val="8"/>
        <rFont val="Comic Sans MS"/>
        <family val="4"/>
      </rPr>
      <t xml:space="preserve"> - TRIEL (triel escrime)</t>
    </r>
  </si>
  <si>
    <t>7: 14/10
1498</t>
  </si>
  <si>
    <t>14: 18/6
999</t>
  </si>
  <si>
    <t>1: 16/8
2385</t>
  </si>
  <si>
    <t>6: 10/14
636</t>
  </si>
  <si>
    <t>8: 11/13
640</t>
  </si>
  <si>
    <t>9: 15/9
1266</t>
  </si>
  <si>
    <t>2: 12/12
1255</t>
  </si>
  <si>
    <t>3: 8/16
584</t>
  </si>
  <si>
    <t>20: 22/2
1036</t>
  </si>
  <si>
    <t>19: 18/6
693</t>
  </si>
  <si>
    <t>11: 15/9
977</t>
  </si>
  <si>
    <t>13: 15/9
885</t>
  </si>
  <si>
    <t>12: 15/9
902</t>
  </si>
  <si>
    <t>21: 24/0
780</t>
  </si>
  <si>
    <r>
      <t>SMITE</t>
    </r>
    <r>
      <rPr>
        <b/>
        <sz val="8"/>
        <rFont val="Comic Sans MS"/>
        <family val="4"/>
      </rPr>
      <t xml:space="preserve"> Henryck</t>
    </r>
    <r>
      <rPr>
        <sz val="8"/>
        <rFont val="Comic Sans MS"/>
        <family val="4"/>
      </rPr>
      <t xml:space="preserve"> - LE BOURGET (les trois armes du bourget)</t>
    </r>
  </si>
  <si>
    <t>cd</t>
  </si>
  <si>
    <t>1: 14/10
1933</t>
  </si>
  <si>
    <t>9: 12/12
765</t>
  </si>
  <si>
    <t>8: 10/14
568</t>
  </si>
  <si>
    <t>4: 14/10
1566</t>
  </si>
  <si>
    <t>3: 9/15
660</t>
  </si>
  <si>
    <t>16: 19/5
1027</t>
  </si>
  <si>
    <t>19: 16/8
551</t>
  </si>
  <si>
    <t>12: 13/11
737</t>
  </si>
  <si>
    <t>14: 23/1
2109</t>
  </si>
  <si>
    <t>13: 14/10
856</t>
  </si>
  <si>
    <t>20: 20/4
762</t>
  </si>
  <si>
    <t>17: 10/14
224</t>
  </si>
  <si>
    <r>
      <t>GUELDRY</t>
    </r>
    <r>
      <rPr>
        <b/>
        <sz val="8"/>
        <rFont val="Comic Sans MS"/>
        <family val="4"/>
      </rPr>
      <t xml:space="preserve"> Aurelien</t>
    </r>
    <r>
      <rPr>
        <sz val="8"/>
        <rFont val="Comic Sans MS"/>
        <family val="4"/>
      </rPr>
      <t xml:space="preserve"> - VERSAILLES (c.e. versaillais)</t>
    </r>
  </si>
  <si>
    <t>8 vt</t>
  </si>
  <si>
    <t>14: 16/8
794</t>
  </si>
  <si>
    <t>7: 20/4
3014</t>
  </si>
  <si>
    <t>5: 12/12
1046</t>
  </si>
  <si>
    <t>2: 13/11
1698</t>
  </si>
  <si>
    <t>15: 14/10
590</t>
  </si>
  <si>
    <t>21: 21/3
450</t>
  </si>
  <si>
    <t>20: 19/5
666</t>
  </si>
  <si>
    <t>18: 17/7
632</t>
  </si>
  <si>
    <t>16: 16/8
720</t>
  </si>
  <si>
    <t>19: 13/11
404</t>
  </si>
  <si>
    <r>
      <t>ARMEDE</t>
    </r>
    <r>
      <rPr>
        <b/>
        <sz val="8"/>
        <rFont val="Comic Sans MS"/>
        <family val="4"/>
      </rPr>
      <t xml:space="preserve"> William</t>
    </r>
    <r>
      <rPr>
        <sz val="8"/>
        <rFont val="Comic Sans MS"/>
        <family val="4"/>
      </rPr>
      <t xml:space="preserve"> - LE BOURGET (les trois armes du bourget)</t>
    </r>
  </si>
  <si>
    <t>4: 10/14
639</t>
  </si>
  <si>
    <t>6: 4/20
290</t>
  </si>
  <si>
    <t>16: 17/7
805</t>
  </si>
  <si>
    <t>14: 14/10
644</t>
  </si>
  <si>
    <t>12: 14/10
814</t>
  </si>
  <si>
    <t>5: 9/15
566</t>
  </si>
  <si>
    <t>17: 14/10
549</t>
  </si>
  <si>
    <t>2: 18/6
2910</t>
  </si>
  <si>
    <t>3: 14/10
1823</t>
  </si>
  <si>
    <t>18: 16/8
565</t>
  </si>
  <si>
    <r>
      <t>MAHE</t>
    </r>
    <r>
      <rPr>
        <b/>
        <sz val="8"/>
        <rFont val="Comic Sans MS"/>
        <family val="4"/>
      </rPr>
      <t xml:space="preserve"> Jean-Pierre</t>
    </r>
    <r>
      <rPr>
        <sz val="8"/>
        <rFont val="Comic Sans MS"/>
        <family val="4"/>
      </rPr>
      <t xml:space="preserve"> - VERSAILLES (c.e. versaillais)</t>
    </r>
  </si>
  <si>
    <t>17 vt</t>
  </si>
  <si>
    <t>7: 11/13
689</t>
  </si>
  <si>
    <t>5: 14/10
1562</t>
  </si>
  <si>
    <t>9: 8/16
366</t>
  </si>
  <si>
    <t>4: 13/11
1418</t>
  </si>
  <si>
    <t>6: 14/10
1556</t>
  </si>
  <si>
    <t>2: 11/13
862</t>
  </si>
  <si>
    <t>14: 15/9
714</t>
  </si>
  <si>
    <t>18: 19/5
806</t>
  </si>
  <si>
    <t>20: 15/9
420</t>
  </si>
  <si>
    <t>15: 17/7
813</t>
  </si>
  <si>
    <t>10: 12/12
705</t>
  </si>
  <si>
    <r>
      <t>BALLEYGUIER</t>
    </r>
    <r>
      <rPr>
        <b/>
        <sz val="8"/>
        <rFont val="Comic Sans MS"/>
        <family val="4"/>
      </rPr>
      <t xml:space="preserve"> Emmanuel</t>
    </r>
    <r>
      <rPr>
        <sz val="8"/>
        <rFont val="Comic Sans MS"/>
        <family val="4"/>
      </rPr>
      <t xml:space="preserve"> - PALAISEAU (u.s. palaiseau)</t>
    </r>
  </si>
  <si>
    <t>25 vt</t>
  </si>
  <si>
    <t>10: 17/7
1453</t>
  </si>
  <si>
    <t>14: 10/14
263</t>
  </si>
  <si>
    <t>2: 5/19
404</t>
  </si>
  <si>
    <t>8: 16/8
1717</t>
  </si>
  <si>
    <t>7: 7/17
423</t>
  </si>
  <si>
    <t>4: 9/15
567</t>
  </si>
  <si>
    <t>1: 10/14
789</t>
  </si>
  <si>
    <t>15: 21/3
1372</t>
  </si>
  <si>
    <t>3: 7/17
514</t>
  </si>
  <si>
    <t>6: 10/14
503</t>
  </si>
  <si>
    <t>18: 21/3
1066</t>
  </si>
  <si>
    <t>17: 11/13
252</t>
  </si>
  <si>
    <r>
      <t>THOUMELIN</t>
    </r>
    <r>
      <rPr>
        <b/>
        <sz val="8"/>
        <rFont val="Comic Sans MS"/>
        <family val="4"/>
      </rPr>
      <t xml:space="preserve"> Armel</t>
    </r>
    <r>
      <rPr>
        <sz val="8"/>
        <rFont val="Comic Sans MS"/>
        <family val="4"/>
      </rPr>
      <t xml:space="preserve"> - CORMEILLES EN PARISIS (a.c.s. cormeilles)</t>
    </r>
  </si>
  <si>
    <t>31 vt</t>
  </si>
  <si>
    <t>9: 7/17
322</t>
  </si>
  <si>
    <t>20: 18/6
588</t>
  </si>
  <si>
    <t>11: 11/13
405</t>
  </si>
  <si>
    <t>1: 6/18
478</t>
  </si>
  <si>
    <t>21: 17/7
267</t>
  </si>
  <si>
    <t>17: 20/4
1104</t>
  </si>
  <si>
    <t>13: 11/13
367</t>
  </si>
  <si>
    <t>14: 9/15
233</t>
  </si>
  <si>
    <t>18: 22/2
1253</t>
  </si>
  <si>
    <t>15: 23/1
1932</t>
  </si>
  <si>
    <t>2: 8/16
600</t>
  </si>
  <si>
    <t>3: 8/16
645</t>
  </si>
  <si>
    <r>
      <t>NOEL</t>
    </r>
    <r>
      <rPr>
        <b/>
        <sz val="8"/>
        <rFont val="Comic Sans MS"/>
        <family val="4"/>
      </rPr>
      <t xml:space="preserve"> Didier</t>
    </r>
    <r>
      <rPr>
        <sz val="8"/>
        <rFont val="Comic Sans MS"/>
        <family val="4"/>
      </rPr>
      <t xml:space="preserve"> - LE MESNIL ST DENIS (a.s. le mesnil st denis)</t>
    </r>
  </si>
  <si>
    <t>39 vt</t>
  </si>
  <si>
    <t>20: 14/10
379</t>
  </si>
  <si>
    <t>18: 15/9
508</t>
  </si>
  <si>
    <t>10: 13/11
954</t>
  </si>
  <si>
    <t>3: 5/19
393</t>
  </si>
  <si>
    <t>13: 16/8
985</t>
  </si>
  <si>
    <t>2: 10/14
766</t>
  </si>
  <si>
    <t>14: 13/11
583</t>
  </si>
  <si>
    <t>21: 15/9
214</t>
  </si>
  <si>
    <t>1: 5/19
500</t>
  </si>
  <si>
    <r>
      <t>DE LLANO</t>
    </r>
    <r>
      <rPr>
        <b/>
        <sz val="8"/>
        <rFont val="Comic Sans MS"/>
        <family val="4"/>
      </rPr>
      <t xml:space="preserve"> Naik</t>
    </r>
    <r>
      <rPr>
        <sz val="8"/>
        <rFont val="Comic Sans MS"/>
        <family val="4"/>
      </rPr>
      <t xml:space="preserve"> - CORMEILLES EN PARISIS (a.c.s. cormeilles)</t>
    </r>
  </si>
  <si>
    <t>56 D</t>
  </si>
  <si>
    <t>19: 19/5
785</t>
  </si>
  <si>
    <t>18: 13/11
415</t>
  </si>
  <si>
    <t>16: 12/12
391</t>
  </si>
  <si>
    <t>1: 7/17
545</t>
  </si>
  <si>
    <t>2: 6/18
464</t>
  </si>
  <si>
    <t>17: 18/6
852</t>
  </si>
  <si>
    <t>5: 11/13
718</t>
  </si>
  <si>
    <t>10: 9/15
382</t>
  </si>
  <si>
    <r>
      <t>BRUNEAU</t>
    </r>
    <r>
      <rPr>
        <b/>
        <sz val="8"/>
        <rFont val="Comic Sans MS"/>
        <family val="4"/>
      </rPr>
      <t xml:space="preserve"> Jean-Michel</t>
    </r>
    <r>
      <rPr>
        <sz val="8"/>
        <rFont val="Comic Sans MS"/>
        <family val="4"/>
      </rPr>
      <t xml:space="preserve"> - BOIS COLOMBES (c.e. bois-colombes sports)</t>
    </r>
  </si>
  <si>
    <t>19 vt</t>
  </si>
  <si>
    <t>8: 6/18
344</t>
  </si>
  <si>
    <t>1: 11/13
889</t>
  </si>
  <si>
    <t>19: 11/13
205</t>
  </si>
  <si>
    <t>11: 8/16
282</t>
  </si>
  <si>
    <t>21: 14/10
193</t>
  </si>
  <si>
    <t>7: 9/15
472</t>
  </si>
  <si>
    <t>3: 10/14
744</t>
  </si>
  <si>
    <t>12: 10/14
332</t>
  </si>
  <si>
    <r>
      <t>BESSONNET</t>
    </r>
    <r>
      <rPr>
        <b/>
        <sz val="8"/>
        <rFont val="Comic Sans MS"/>
        <family val="4"/>
      </rPr>
      <t xml:space="preserve"> Arthur</t>
    </r>
    <r>
      <rPr>
        <sz val="8"/>
        <rFont val="Comic Sans MS"/>
        <family val="4"/>
      </rPr>
      <t xml:space="preserve"> - LE BOURGET (les trois armes du bourget)</t>
    </r>
  </si>
  <si>
    <t>6: 8/16
498</t>
  </si>
  <si>
    <t>4: 6/18
387</t>
  </si>
  <si>
    <t>15: 11/13
271</t>
  </si>
  <si>
    <t>3: 3/21
290</t>
  </si>
  <si>
    <t>10: 15/9
1168</t>
  </si>
  <si>
    <t>17: 12/12
368</t>
  </si>
  <si>
    <t>8: 9/15
504</t>
  </si>
  <si>
    <t>5: 1/23
173</t>
  </si>
  <si>
    <t>2: 2/22
251</t>
  </si>
  <si>
    <r>
      <t>LUOMI</t>
    </r>
    <r>
      <rPr>
        <b/>
        <sz val="8"/>
        <rFont val="Comic Sans MS"/>
        <family val="4"/>
      </rPr>
      <t xml:space="preserve"> Nathalie</t>
    </r>
    <r>
      <rPr>
        <sz val="8"/>
        <rFont val="Comic Sans MS"/>
        <family val="4"/>
      </rPr>
      <t xml:space="preserve"> - VERSAILLES (c.e. versaillais)</t>
    </r>
  </si>
  <si>
    <t>D</t>
  </si>
  <si>
    <t>12: 7/17
230</t>
  </si>
  <si>
    <t>20: 13/11
343</t>
  </si>
  <si>
    <t>9: 3/21
182</t>
  </si>
  <si>
    <t>10: 1/23
117</t>
  </si>
  <si>
    <t>17: 13/11
497</t>
  </si>
  <si>
    <t>8: 7/17
393</t>
  </si>
  <si>
    <t>7: 9/15
542</t>
  </si>
  <si>
    <r>
      <t>BOTTREAU</t>
    </r>
    <r>
      <rPr>
        <b/>
        <sz val="8"/>
        <rFont val="Comic Sans MS"/>
        <family val="4"/>
      </rPr>
      <t xml:space="preserve"> Fabrice</t>
    </r>
    <r>
      <rPr>
        <sz val="8"/>
        <rFont val="Comic Sans MS"/>
        <family val="4"/>
      </rPr>
      <t xml:space="preserve"> - CORMEILLES EN PARISIS (a.c.s. cormeilles)</t>
    </r>
  </si>
  <si>
    <t>23 vt</t>
  </si>
  <si>
    <t>3: 6/18
451</t>
  </si>
  <si>
    <t>12: 12/12
545</t>
  </si>
  <si>
    <t>15: 9/15
214</t>
  </si>
  <si>
    <t>11: 5/19
190</t>
  </si>
  <si>
    <t>5: 5/19
337</t>
  </si>
  <si>
    <t>17: 15/9
501</t>
  </si>
  <si>
    <t>18: 10/14
187</t>
  </si>
  <si>
    <t>13: 7/17
225</t>
  </si>
  <si>
    <r>
      <t>DUBREUIL</t>
    </r>
    <r>
      <rPr>
        <b/>
        <sz val="8"/>
        <rFont val="Comic Sans MS"/>
        <family val="4"/>
      </rPr>
      <t xml:space="preserve"> Antoine</t>
    </r>
    <r>
      <rPr>
        <sz val="8"/>
        <rFont val="Comic Sans MS"/>
        <family val="4"/>
      </rPr>
      <t xml:space="preserve"> - VERSAILLES (c.e. versaillais)</t>
    </r>
  </si>
  <si>
    <t xml:space="preserve"> </t>
  </si>
  <si>
    <t>10: 4/20
196</t>
  </si>
  <si>
    <t>18: 7/17
129</t>
  </si>
  <si>
    <t>20: 7/17
107</t>
  </si>
  <si>
    <t>19: 17/7
616</t>
  </si>
  <si>
    <t>11: 10/14
360</t>
  </si>
  <si>
    <t>21: 16/8
238</t>
  </si>
  <si>
    <t>14: 12/12
431</t>
  </si>
  <si>
    <t>16: 9/15
211</t>
  </si>
  <si>
    <t>12: 6/18
201</t>
  </si>
  <si>
    <t>13: 6/18
198</t>
  </si>
  <si>
    <t>1: 0/24
172</t>
  </si>
  <si>
    <t>9: 13/11
1034</t>
  </si>
  <si>
    <r>
      <t>LAVERDET</t>
    </r>
    <r>
      <rPr>
        <b/>
        <sz val="8"/>
        <rFont val="Comic Sans MS"/>
        <family val="4"/>
      </rPr>
      <t xml:space="preserve"> Marcel</t>
    </r>
    <r>
      <rPr>
        <sz val="8"/>
        <rFont val="Comic Sans MS"/>
        <family val="4"/>
      </rPr>
      <t xml:space="preserve"> - PALAISEAU (u.s. palaiseau)</t>
    </r>
  </si>
  <si>
    <t>80 vt</t>
  </si>
  <si>
    <t>15: 8/16
189</t>
  </si>
  <si>
    <t>11: 9/15
319</t>
  </si>
  <si>
    <t>20: 17/7
523</t>
  </si>
  <si>
    <t>12: 11/13
374</t>
  </si>
  <si>
    <t>13: 8/16
256</t>
  </si>
  <si>
    <t>17: 17/7
1010</t>
  </si>
  <si>
    <t>19: 9/15
162</t>
  </si>
  <si>
    <t>10: 2/22
141</t>
  </si>
  <si>
    <t>16: 14/10
584</t>
  </si>
  <si>
    <t>8: 5/19
300</t>
  </si>
  <si>
    <t>6: 7/17
439</t>
  </si>
  <si>
    <t>7: 8/16
480</t>
  </si>
  <si>
    <t>3: 4/20
339</t>
  </si>
  <si>
    <r>
      <t>LIGOUZAT</t>
    </r>
    <r>
      <rPr>
        <b/>
        <sz val="8"/>
        <rFont val="Comic Sans MS"/>
        <family val="4"/>
      </rPr>
      <t xml:space="preserve"> Pascale</t>
    </r>
    <r>
      <rPr>
        <sz val="8"/>
        <rFont val="Comic Sans MS"/>
        <family val="4"/>
      </rPr>
      <t xml:space="preserve"> - PALAISEAU (u.s. palaiseau)</t>
    </r>
  </si>
  <si>
    <t>26 D vt</t>
  </si>
  <si>
    <t>12: 5/19
175</t>
  </si>
  <si>
    <t>20: 10/14
155</t>
  </si>
  <si>
    <t>17: 7/17
402</t>
  </si>
  <si>
    <t>5: 8/16
500</t>
  </si>
  <si>
    <t>10: 6/18
261</t>
  </si>
  <si>
    <t>16: 8/16
187</t>
  </si>
  <si>
    <t>8: 8/16
446</t>
  </si>
  <si>
    <t>2: 3/21
298</t>
  </si>
  <si>
    <r>
      <t>DELFOUR</t>
    </r>
    <r>
      <rPr>
        <b/>
        <sz val="8"/>
        <rFont val="Comic Sans MS"/>
        <family val="4"/>
      </rPr>
      <t xml:space="preserve"> Michael</t>
    </r>
    <r>
      <rPr>
        <sz val="8"/>
        <rFont val="Comic Sans MS"/>
        <family val="4"/>
      </rPr>
      <t xml:space="preserve"> - CHATILLON (chatillon estoc et taille)</t>
    </r>
  </si>
  <si>
    <t>19: 14/10
447</t>
  </si>
  <si>
    <t>17: 17/7
757</t>
  </si>
  <si>
    <t>13: 4/20
149</t>
  </si>
  <si>
    <t>4: 2/22
210</t>
  </si>
  <si>
    <t>6: 5/19
335</t>
  </si>
  <si>
    <t>16: 4/20
109</t>
  </si>
  <si>
    <t>5: 4/20
291</t>
  </si>
  <si>
    <t>9: 5/19
246</t>
  </si>
  <si>
    <r>
      <t>SELBONNE</t>
    </r>
    <r>
      <rPr>
        <b/>
        <sz val="8"/>
        <rFont val="Comic Sans MS"/>
        <family val="4"/>
      </rPr>
      <t xml:space="preserve"> Norma</t>
    </r>
    <r>
      <rPr>
        <sz val="8"/>
        <rFont val="Comic Sans MS"/>
        <family val="4"/>
      </rPr>
      <t xml:space="preserve"> - VERSAILLES (c.e. versaillais)</t>
    </r>
  </si>
  <si>
    <t>16: 10/14
238</t>
  </si>
  <si>
    <t>20: 3/21
60</t>
  </si>
  <si>
    <t>10: 7/17
297</t>
  </si>
  <si>
    <t>18: 8/16
147</t>
  </si>
  <si>
    <t>17: 8/16
246</t>
  </si>
  <si>
    <t>13: 10/14
326</t>
  </si>
  <si>
    <t>6: 3/21
248</t>
  </si>
  <si>
    <t>3: 2/22
244</t>
  </si>
  <si>
    <t>15: 7/17
166</t>
  </si>
  <si>
    <t>4: 0/24
140</t>
  </si>
  <si>
    <t>nom</t>
  </si>
  <si>
    <t>categ</t>
  </si>
  <si>
    <t>points</t>
  </si>
  <si>
    <t>COUTURIER Romain</t>
  </si>
  <si>
    <t>Hsn2</t>
  </si>
  <si>
    <t>JANOT Guillaume</t>
  </si>
  <si>
    <t>JOUSSEAUME Fabien</t>
  </si>
  <si>
    <t>BAUDE Florian</t>
  </si>
  <si>
    <t>SMITE Henryck</t>
  </si>
  <si>
    <t>Hcd2!</t>
  </si>
  <si>
    <t>GUELDRY Aurelien</t>
  </si>
  <si>
    <t>Hvt1 Hsn2</t>
  </si>
  <si>
    <t>ARMEDE William</t>
  </si>
  <si>
    <t>MAHE Jean-Pierre</t>
  </si>
  <si>
    <t>Hvt3 Hsn2</t>
  </si>
  <si>
    <t>BALLEYGUIER Emmanuel</t>
  </si>
  <si>
    <t>Hvt2 Hsn2</t>
  </si>
  <si>
    <t>THOUMELIN Armel</t>
  </si>
  <si>
    <t>NOEL Didier</t>
  </si>
  <si>
    <t>DE LLANO Naik</t>
  </si>
  <si>
    <t>Dsn2</t>
  </si>
  <si>
    <t>BRUNEAU Jean-Michel</t>
  </si>
  <si>
    <t>BESSONNET Arthur</t>
  </si>
  <si>
    <t>Hcd2</t>
  </si>
  <si>
    <t>LUOMI Nathalie</t>
  </si>
  <si>
    <t>Dsn1</t>
  </si>
  <si>
    <t>BOTTREAU Fabrice</t>
  </si>
  <si>
    <t>DUBREUIL Antoine</t>
  </si>
  <si>
    <t>LAVERDET Marcel</t>
  </si>
  <si>
    <t>LIGOUZAT Pascale</t>
  </si>
  <si>
    <t>Dvt2 Dsn2</t>
  </si>
  <si>
    <t>DELFOUR Michael</t>
  </si>
  <si>
    <t>SELBONNE Norma</t>
  </si>
  <si>
    <t>heure début =&gt;</t>
  </si>
  <si>
    <t>heure fin =&gt;</t>
  </si>
  <si>
    <t>Nom</t>
  </si>
  <si>
    <t>num</t>
  </si>
  <si>
    <t>contre</t>
  </si>
  <si>
    <t>touches</t>
  </si>
  <si>
    <t>fin/chrono</t>
  </si>
  <si>
    <t>match supplémentaire =&gt;</t>
  </si>
  <si>
    <t>.</t>
  </si>
  <si>
    <t>tour 5</t>
  </si>
  <si>
    <t>tour 6</t>
  </si>
  <si>
    <t>tour 7</t>
  </si>
  <si>
    <t>tour 8</t>
  </si>
  <si>
    <t>tour 9</t>
  </si>
  <si>
    <t>tour 10</t>
  </si>
  <si>
    <t>tour 11</t>
  </si>
  <si>
    <t>tour 12</t>
  </si>
  <si>
    <t>tour 13</t>
  </si>
  <si>
    <t>tour 14</t>
  </si>
  <si>
    <t>tour 15</t>
  </si>
  <si>
    <t>tour 16</t>
  </si>
  <si>
    <t>match max</t>
  </si>
  <si>
    <t>Pari</t>
  </si>
  <si>
    <t>% Ecart</t>
  </si>
  <si>
    <t>montée / 6 tours</t>
  </si>
  <si>
    <t>chute / 6 tours</t>
  </si>
  <si>
    <t>max / points</t>
  </si>
  <si>
    <t>Place / 100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</si>
</sst>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Tour &quot;0"/>
    <numFmt numFmtId="166" formatCode="&quot;de &quot;h:mm;@"/>
    <numFmt numFmtId="167" formatCode="&quot;  à &quot;h:mm;@"/>
    <numFmt numFmtId="168" formatCode="&quot;manque &quot;0"/>
    <numFmt numFmtId="169" formatCode="h:mm:ss;@"/>
    <numFmt numFmtId="170" formatCode="dd/mm/yyyy;@"/>
    <numFmt numFmtId="171" formatCode="[$-40C]dddd\ d\ mmmm\ yyyy"/>
  </numFmts>
  <fonts count="56">
    <font>
      <sz val="10"/>
      <name val="Arial"/>
      <family val="2"/>
    </font>
    <font>
      <sz val="11"/>
      <color indexed="8"/>
      <name val="Calibri"/>
      <family val="2"/>
    </font>
    <font>
      <b/>
      <sz val="8"/>
      <color indexed="10"/>
      <name val="Comic Sans MS"/>
      <family val="4"/>
    </font>
    <font>
      <sz val="8"/>
      <name val="Comic Sans MS"/>
      <family val="4"/>
    </font>
    <font>
      <sz val="6"/>
      <name val="Comic Sans MS"/>
      <family val="4"/>
    </font>
    <font>
      <b/>
      <sz val="8"/>
      <name val="Comic Sans MS"/>
      <family val="4"/>
    </font>
    <font>
      <sz val="10"/>
      <color indexed="17"/>
      <name val="Arial"/>
      <family val="2"/>
    </font>
    <font>
      <b/>
      <sz val="8"/>
      <name val="Arial"/>
      <family val="2"/>
    </font>
    <font>
      <b/>
      <sz val="8"/>
      <color indexed="8"/>
      <name val="Arial"/>
      <family val="2"/>
    </font>
    <font>
      <b/>
      <sz val="8"/>
      <color indexed="9"/>
      <name val="Arial"/>
      <family val="2"/>
    </font>
    <font>
      <sz val="8"/>
      <name val="Tahoma"/>
      <family val="2"/>
    </font>
    <font>
      <b/>
      <sz val="12"/>
      <name val="Arial"/>
      <family val="2"/>
    </font>
    <font>
      <b/>
      <sz val="10"/>
      <name val="Arial"/>
      <family val="2"/>
    </font>
    <font>
      <i/>
      <sz val="8"/>
      <name val="Arial"/>
      <family val="2"/>
    </font>
    <font>
      <b/>
      <i/>
      <sz val="10"/>
      <name val="Arial"/>
      <family val="2"/>
    </font>
    <font>
      <b/>
      <i/>
      <sz val="8"/>
      <name val="Arial"/>
      <family val="2"/>
    </font>
    <font>
      <sz val="10"/>
      <color indexed="8"/>
      <name val="Arial"/>
      <family val="2"/>
    </font>
    <font>
      <sz val="8"/>
      <name val="Arial"/>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b/>
      <u val="single"/>
      <sz val="16"/>
      <color indexed="8"/>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47"/>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12"/>
        <bgColor indexed="64"/>
      </patternFill>
    </fill>
    <fill>
      <patternFill patternType="solid">
        <fgColor indexed="18"/>
        <bgColor indexed="64"/>
      </patternFill>
    </fill>
    <fill>
      <patternFill patternType="solid">
        <fgColor indexed="40"/>
        <bgColor indexed="64"/>
      </patternFill>
    </fill>
    <fill>
      <patternFill patternType="lightUp"/>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top/>
      <bottom/>
    </border>
    <border>
      <left style="thin"/>
      <right/>
      <top/>
      <bottom/>
    </border>
    <border>
      <left>
        <color indexed="63"/>
      </left>
      <right>
        <color indexed="63"/>
      </right>
      <top>
        <color indexed="63"/>
      </top>
      <bottom style="double"/>
    </border>
    <border>
      <left style="double"/>
      <right/>
      <top/>
      <bottom style="double"/>
    </border>
    <border>
      <left style="thin"/>
      <right/>
      <top/>
      <bottom style="double"/>
    </border>
    <border>
      <left style="thin"/>
      <right style="thin"/>
      <top/>
      <bottom style="double"/>
    </border>
    <border>
      <left>
        <color indexed="63"/>
      </left>
      <right>
        <color indexed="63"/>
      </right>
      <top style="double"/>
      <bottom style="thin"/>
    </border>
    <border>
      <left style="double"/>
      <right/>
      <top style="double"/>
      <bottom style="thin"/>
    </border>
    <border>
      <left style="thin"/>
      <right>
        <color indexed="63"/>
      </right>
      <top style="double"/>
      <bottom style="thin"/>
    </border>
    <border>
      <left style="thin"/>
      <right style="thin"/>
      <top style="double"/>
      <bottom style="thin"/>
    </border>
    <border>
      <left/>
      <right/>
      <top style="thin"/>
      <bottom style="thin"/>
    </border>
    <border>
      <left style="double"/>
      <right>
        <color indexed="63"/>
      </right>
      <top style="thin"/>
      <bottom style="thin"/>
    </border>
    <border>
      <left style="thin"/>
      <right/>
      <top style="thin"/>
      <bottom style="thin"/>
    </border>
    <border>
      <left style="thin"/>
      <right style="thin"/>
      <top style="thin"/>
      <bottom style="thin"/>
    </border>
    <border>
      <left style="thin"/>
      <right style="thin"/>
      <top/>
      <bottom/>
    </border>
    <border>
      <left/>
      <right/>
      <top/>
      <bottom style="thin"/>
    </border>
    <border>
      <left/>
      <right style="double"/>
      <top/>
      <bottom style="thin"/>
    </border>
    <border>
      <left style="thin"/>
      <right style="thin"/>
      <top style="thin"/>
      <bottom style="double"/>
    </border>
    <border>
      <left style="thin"/>
      <right style="double"/>
      <top style="thin"/>
      <bottom style="double"/>
    </border>
    <border>
      <left style="double"/>
      <right style="thin"/>
      <top/>
      <bottom style="double"/>
    </border>
    <border>
      <left/>
      <right style="double"/>
      <top/>
      <bottom style="double"/>
    </border>
    <border>
      <left/>
      <right style="thin"/>
      <top/>
      <bottom/>
    </border>
    <border>
      <left style="double"/>
      <right style="thin"/>
      <top style="thin"/>
      <bottom style="thin"/>
    </border>
    <border>
      <left style="thin"/>
      <right style="double"/>
      <top style="thin"/>
      <bottom style="thin"/>
    </border>
    <border>
      <left style="double"/>
      <right style="thin"/>
      <top style="double"/>
      <bottom style="thin"/>
    </border>
    <border>
      <left style="thin"/>
      <right style="double"/>
      <top style="double"/>
      <bottom style="thin"/>
    </border>
    <border>
      <left style="double"/>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thin"/>
      <right/>
      <top style="double"/>
      <bottom/>
    </border>
    <border>
      <left style="thin"/>
      <right style="thin"/>
      <top style="double"/>
      <bottom/>
    </border>
    <border>
      <left style="thin"/>
      <right style="double"/>
      <top style="double"/>
      <bottom/>
    </border>
    <border>
      <left style="thin"/>
      <right style="thin"/>
      <top style="thin"/>
      <bottom>
        <color indexed="63"/>
      </bottom>
    </border>
    <border>
      <left style="thin"/>
      <right/>
      <top style="thin"/>
      <bottom/>
    </border>
    <border>
      <left style="double"/>
      <right style="thin"/>
      <top style="thin"/>
      <bottom>
        <color indexed="63"/>
      </bottom>
    </border>
    <border>
      <left style="thin"/>
      <right/>
      <top style="thin"/>
      <bottom style="double"/>
    </border>
    <border>
      <left style="double"/>
      <right style="thin"/>
      <top style="thin"/>
      <bottom style="double"/>
    </border>
    <border>
      <left/>
      <right style="double"/>
      <top/>
      <bottom/>
    </border>
    <border>
      <left style="thin"/>
      <right style="double"/>
      <top style="thin"/>
      <bottom>
        <color indexed="63"/>
      </bottom>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39"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6" fillId="30" borderId="0" applyNumberFormat="0" applyBorder="0" applyAlignment="0" applyProtection="0"/>
    <xf numFmtId="0" fontId="0" fillId="0" borderId="0">
      <alignment/>
      <protection/>
    </xf>
    <xf numFmtId="9" fontId="39" fillId="0" borderId="0" applyFont="0" applyFill="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75">
    <xf numFmtId="0" fontId="0" fillId="0" borderId="0" xfId="0" applyAlignment="1">
      <alignment/>
    </xf>
    <xf numFmtId="0" fontId="2" fillId="0" borderId="0" xfId="0" applyFont="1" applyAlignment="1">
      <alignment horizontal="center" vertical="center"/>
    </xf>
    <xf numFmtId="0" fontId="3" fillId="0" borderId="10" xfId="0" applyFont="1" applyBorder="1" applyAlignment="1">
      <alignment horizontal="left" vertical="center"/>
    </xf>
    <xf numFmtId="0" fontId="4" fillId="0" borderId="11" xfId="0" applyFont="1" applyBorder="1" applyAlignment="1">
      <alignment horizontal="center" vertical="center" textRotation="90"/>
    </xf>
    <xf numFmtId="0" fontId="4" fillId="0" borderId="10"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textRotation="90"/>
    </xf>
    <xf numFmtId="0" fontId="2" fillId="0" borderId="13" xfId="0" applyFont="1" applyBorder="1" applyAlignment="1">
      <alignment horizontal="center" vertical="center"/>
    </xf>
    <xf numFmtId="0" fontId="4" fillId="0" borderId="14" xfId="0" applyFont="1" applyBorder="1" applyAlignment="1">
      <alignment horizontal="center" textRotation="90"/>
    </xf>
    <xf numFmtId="0" fontId="4" fillId="0" borderId="13" xfId="0" applyFont="1" applyBorder="1" applyAlignment="1">
      <alignment horizontal="center" textRotation="90"/>
    </xf>
    <xf numFmtId="0" fontId="4" fillId="0" borderId="15" xfId="0" applyFont="1" applyBorder="1" applyAlignment="1">
      <alignment horizontal="center" textRotation="90"/>
    </xf>
    <xf numFmtId="0" fontId="3"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4" fillId="0" borderId="18" xfId="0" applyFont="1" applyBorder="1" applyAlignment="1">
      <alignment horizontal="center" vertical="center" textRotation="90"/>
    </xf>
    <xf numFmtId="0" fontId="4" fillId="0" borderId="17" xfId="0" applyFont="1" applyBorder="1" applyAlignment="1">
      <alignment horizontal="center" vertical="center"/>
    </xf>
    <xf numFmtId="0" fontId="4" fillId="0" borderId="19" xfId="0" applyFont="1" applyBorder="1" applyAlignment="1">
      <alignment horizontal="center" vertical="center" wrapText="1"/>
    </xf>
    <xf numFmtId="0" fontId="3"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4" fillId="0" borderId="22" xfId="0" applyFont="1" applyBorder="1" applyAlignment="1">
      <alignment horizontal="center" vertical="center" textRotation="90"/>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3" fillId="0" borderId="20" xfId="0" applyFont="1" applyBorder="1" applyAlignment="1">
      <alignment horizontal="center" vertical="center"/>
    </xf>
    <xf numFmtId="0" fontId="4" fillId="0" borderId="24" xfId="0" applyFont="1" applyBorder="1" applyAlignment="1">
      <alignment horizontal="center" vertical="center"/>
    </xf>
    <xf numFmtId="0" fontId="0" fillId="0" borderId="0" xfId="50" applyBorder="1" applyAlignment="1">
      <alignment horizontal="center"/>
      <protection/>
    </xf>
    <xf numFmtId="0" fontId="0" fillId="0" borderId="23" xfId="50" applyBorder="1">
      <alignment/>
      <protection/>
    </xf>
    <xf numFmtId="0" fontId="0" fillId="33" borderId="23" xfId="50" applyFill="1" applyBorder="1" applyAlignment="1">
      <alignment horizontal="center" vertical="center"/>
      <protection/>
    </xf>
    <xf numFmtId="9" fontId="0" fillId="33" borderId="23" xfId="52" applyFont="1" applyFill="1" applyBorder="1" applyAlignment="1">
      <alignment horizontal="center" vertical="center"/>
    </xf>
    <xf numFmtId="0" fontId="0" fillId="33" borderId="23" xfId="50" applyFont="1" applyFill="1" applyBorder="1" applyAlignment="1">
      <alignment horizontal="center" vertical="center"/>
      <protection/>
    </xf>
    <xf numFmtId="0" fontId="0" fillId="34" borderId="23" xfId="50" applyFill="1" applyBorder="1" applyAlignment="1">
      <alignment horizontal="center" vertical="center"/>
      <protection/>
    </xf>
    <xf numFmtId="0" fontId="0" fillId="0" borderId="23" xfId="50" applyBorder="1" applyAlignment="1">
      <alignment horizontal="center" vertical="center"/>
      <protection/>
    </xf>
    <xf numFmtId="0" fontId="0" fillId="34" borderId="23" xfId="50" applyFill="1" applyBorder="1" applyAlignment="1">
      <alignment vertical="center"/>
      <protection/>
    </xf>
    <xf numFmtId="9" fontId="0" fillId="34" borderId="23" xfId="52" applyFont="1" applyFill="1" applyBorder="1" applyAlignment="1">
      <alignment vertical="center"/>
    </xf>
    <xf numFmtId="0" fontId="0" fillId="34" borderId="23" xfId="50" applyFont="1" applyFill="1" applyBorder="1" applyAlignment="1">
      <alignment horizontal="center" vertical="center"/>
      <protection/>
    </xf>
    <xf numFmtId="0" fontId="0" fillId="33" borderId="23" xfId="50" applyFill="1" applyBorder="1" applyAlignment="1">
      <alignment vertical="center"/>
      <protection/>
    </xf>
    <xf numFmtId="0" fontId="0" fillId="0" borderId="23" xfId="50" applyFill="1" applyBorder="1" applyAlignment="1">
      <alignment vertical="center"/>
      <protection/>
    </xf>
    <xf numFmtId="0" fontId="0" fillId="0" borderId="23" xfId="50" applyFill="1" applyBorder="1">
      <alignment/>
      <protection/>
    </xf>
    <xf numFmtId="0" fontId="0" fillId="0" borderId="23" xfId="50" applyFill="1" applyBorder="1" applyAlignment="1">
      <alignment horizontal="center"/>
      <protection/>
    </xf>
    <xf numFmtId="0" fontId="6" fillId="0" borderId="23" xfId="50" applyNumberFormat="1" applyFont="1" applyFill="1" applyBorder="1" applyAlignment="1">
      <alignment horizontal="center"/>
      <protection/>
    </xf>
    <xf numFmtId="0" fontId="6" fillId="33" borderId="23" xfId="50" applyNumberFormat="1" applyFont="1" applyFill="1" applyBorder="1" applyAlignment="1">
      <alignment horizontal="center"/>
      <protection/>
    </xf>
    <xf numFmtId="0" fontId="6" fillId="34" borderId="23" xfId="50" applyFont="1" applyFill="1" applyBorder="1" applyAlignment="1">
      <alignment horizontal="center"/>
      <protection/>
    </xf>
    <xf numFmtId="0" fontId="7" fillId="35" borderId="23" xfId="50" applyFont="1" applyFill="1" applyBorder="1" applyAlignment="1">
      <alignment horizontal="center" vertical="center"/>
      <protection/>
    </xf>
    <xf numFmtId="0" fontId="8" fillId="36" borderId="23" xfId="50" applyFont="1" applyFill="1" applyBorder="1" applyAlignment="1">
      <alignment horizontal="center" vertical="center"/>
      <protection/>
    </xf>
    <xf numFmtId="0" fontId="8" fillId="37" borderId="23" xfId="50" applyFont="1" applyFill="1" applyBorder="1" applyAlignment="1">
      <alignment horizontal="center" vertical="center"/>
      <protection/>
    </xf>
    <xf numFmtId="0" fontId="8" fillId="38" borderId="23" xfId="50" applyFont="1" applyFill="1" applyBorder="1" applyAlignment="1">
      <alignment horizontal="center" vertical="center"/>
      <protection/>
    </xf>
    <xf numFmtId="0" fontId="8" fillId="39" borderId="23" xfId="50" applyFont="1" applyFill="1" applyBorder="1" applyAlignment="1">
      <alignment horizontal="center" vertical="center"/>
      <protection/>
    </xf>
    <xf numFmtId="0" fontId="8" fillId="40" borderId="23" xfId="50" applyFont="1" applyFill="1" applyBorder="1" applyAlignment="1">
      <alignment horizontal="center" vertical="center"/>
      <protection/>
    </xf>
    <xf numFmtId="0" fontId="8" fillId="41" borderId="23" xfId="50" applyFont="1" applyFill="1" applyBorder="1" applyAlignment="1">
      <alignment horizontal="center" vertical="center"/>
      <protection/>
    </xf>
    <xf numFmtId="0" fontId="8" fillId="42" borderId="23" xfId="50" applyFont="1" applyFill="1" applyBorder="1" applyAlignment="1">
      <alignment horizontal="center" vertical="center"/>
      <protection/>
    </xf>
    <xf numFmtId="0" fontId="7" fillId="0" borderId="23" xfId="50" applyFont="1" applyFill="1" applyBorder="1" applyAlignment="1">
      <alignment horizontal="center" vertical="center"/>
      <protection/>
    </xf>
    <xf numFmtId="0" fontId="9" fillId="43" borderId="23" xfId="50" applyFont="1" applyFill="1" applyBorder="1" applyAlignment="1">
      <alignment horizontal="center" vertical="center"/>
      <protection/>
    </xf>
    <xf numFmtId="0" fontId="8" fillId="44" borderId="23" xfId="50" applyFont="1" applyFill="1" applyBorder="1" applyAlignment="1">
      <alignment horizontal="center" vertical="center"/>
      <protection/>
    </xf>
    <xf numFmtId="0" fontId="9" fillId="45" borderId="23" xfId="50" applyFont="1" applyFill="1" applyBorder="1" applyAlignment="1">
      <alignment horizontal="center" vertical="center"/>
      <protection/>
    </xf>
    <xf numFmtId="0" fontId="9" fillId="46" borderId="23" xfId="50" applyFont="1" applyFill="1" applyBorder="1" applyAlignment="1">
      <alignment horizontal="center" vertical="center"/>
      <protection/>
    </xf>
    <xf numFmtId="0" fontId="9" fillId="35" borderId="23" xfId="50" applyFont="1" applyFill="1" applyBorder="1" applyAlignment="1">
      <alignment horizontal="center" vertical="center"/>
      <protection/>
    </xf>
    <xf numFmtId="0" fontId="6" fillId="0" borderId="23" xfId="50" applyFont="1" applyFill="1" applyBorder="1" applyAlignment="1">
      <alignment horizontal="center"/>
      <protection/>
    </xf>
    <xf numFmtId="0" fontId="11" fillId="0" borderId="0" xfId="50" applyFont="1" applyBorder="1" applyAlignment="1">
      <alignment horizontal="center"/>
      <protection/>
    </xf>
    <xf numFmtId="0" fontId="7" fillId="0" borderId="0" xfId="50" applyFont="1" applyBorder="1" applyAlignment="1">
      <alignment horizontal="center"/>
      <protection/>
    </xf>
    <xf numFmtId="0" fontId="0" fillId="0" borderId="0" xfId="50">
      <alignment/>
      <protection/>
    </xf>
    <xf numFmtId="0" fontId="13" fillId="0" borderId="0" xfId="50" applyFont="1" applyAlignment="1">
      <alignment horizontal="right"/>
      <protection/>
    </xf>
    <xf numFmtId="0" fontId="14" fillId="0" borderId="0" xfId="50" applyFont="1" applyBorder="1" applyAlignment="1">
      <alignment vertical="center"/>
      <protection/>
    </xf>
    <xf numFmtId="0" fontId="15" fillId="0" borderId="0" xfId="50" applyFont="1" applyBorder="1" applyAlignment="1">
      <alignment horizontal="right"/>
      <protection/>
    </xf>
    <xf numFmtId="0" fontId="14" fillId="0" borderId="25" xfId="50" applyFont="1" applyBorder="1" applyAlignment="1">
      <alignment horizontal="right"/>
      <protection/>
    </xf>
    <xf numFmtId="0" fontId="15" fillId="0" borderId="26" xfId="50" applyFont="1" applyBorder="1" applyAlignment="1">
      <alignment horizontal="right"/>
      <protection/>
    </xf>
    <xf numFmtId="0" fontId="12" fillId="0" borderId="27" xfId="50" applyFont="1" applyFill="1" applyBorder="1" applyAlignment="1">
      <alignment horizontal="center" vertical="center"/>
      <protection/>
    </xf>
    <xf numFmtId="0" fontId="7" fillId="33" borderId="14" xfId="50" applyFont="1" applyFill="1" applyBorder="1" applyAlignment="1">
      <alignment horizontal="center" vertical="center" textRotation="90"/>
      <protection/>
    </xf>
    <xf numFmtId="0" fontId="7" fillId="34" borderId="28" xfId="50" applyFont="1" applyFill="1" applyBorder="1" applyAlignment="1">
      <alignment horizontal="center" vertical="center" textRotation="90"/>
      <protection/>
    </xf>
    <xf numFmtId="22" fontId="7" fillId="0" borderId="29" xfId="50" applyNumberFormat="1" applyFont="1" applyFill="1" applyBorder="1" applyAlignment="1">
      <alignment horizontal="center" textRotation="90"/>
      <protection/>
    </xf>
    <xf numFmtId="0" fontId="7" fillId="0" borderId="15" xfId="50" applyFont="1" applyFill="1" applyBorder="1" applyAlignment="1">
      <alignment horizontal="center" textRotation="90" wrapText="1"/>
      <protection/>
    </xf>
    <xf numFmtId="0" fontId="7" fillId="0" borderId="30" xfId="50" applyFont="1" applyFill="1" applyBorder="1" applyAlignment="1">
      <alignment horizontal="center" textRotation="90" wrapText="1"/>
      <protection/>
    </xf>
    <xf numFmtId="0" fontId="0" fillId="0" borderId="0" xfId="50" applyAlignment="1">
      <alignment horizontal="center"/>
      <protection/>
    </xf>
    <xf numFmtId="0" fontId="17" fillId="0" borderId="0" xfId="50" applyFont="1" applyAlignment="1">
      <alignment horizontal="center"/>
      <protection/>
    </xf>
    <xf numFmtId="0" fontId="17" fillId="0" borderId="0" xfId="50" applyFont="1">
      <alignment/>
      <protection/>
    </xf>
    <xf numFmtId="0" fontId="0" fillId="0" borderId="0" xfId="50" applyBorder="1" applyAlignment="1">
      <alignment horizontal="center" vertical="center"/>
      <protection/>
    </xf>
    <xf numFmtId="0" fontId="4" fillId="0" borderId="11" xfId="0" applyFont="1" applyBorder="1" applyAlignment="1">
      <alignment horizontal="left" vertical="center"/>
    </xf>
    <xf numFmtId="0" fontId="0" fillId="0" borderId="0" xfId="0" applyAlignment="1">
      <alignment vertical="center"/>
    </xf>
    <xf numFmtId="0" fontId="0" fillId="0" borderId="31" xfId="0" applyBorder="1" applyAlignment="1">
      <alignment vertical="center"/>
    </xf>
    <xf numFmtId="167" fontId="0" fillId="47" borderId="32" xfId="50" applyNumberFormat="1" applyFill="1" applyBorder="1" applyAlignment="1">
      <alignment horizontal="center" vertical="center"/>
      <protection/>
    </xf>
    <xf numFmtId="167" fontId="0" fillId="0" borderId="23" xfId="50" applyNumberFormat="1" applyBorder="1" applyAlignment="1">
      <alignment horizontal="center" vertical="center"/>
      <protection/>
    </xf>
    <xf numFmtId="167" fontId="0" fillId="0" borderId="33" xfId="50" applyNumberFormat="1" applyBorder="1" applyAlignment="1">
      <alignment/>
      <protection/>
    </xf>
    <xf numFmtId="166" fontId="0" fillId="47" borderId="32" xfId="50" applyNumberFormat="1" applyFill="1" applyBorder="1" applyAlignment="1">
      <alignment horizontal="center" vertical="center"/>
      <protection/>
    </xf>
    <xf numFmtId="166" fontId="0" fillId="0" borderId="23" xfId="50" applyNumberFormat="1" applyBorder="1" applyAlignment="1">
      <alignment horizontal="center" vertical="center"/>
      <protection/>
    </xf>
    <xf numFmtId="166" fontId="0" fillId="0" borderId="33" xfId="50" applyNumberFormat="1" applyBorder="1" applyAlignment="1">
      <alignment/>
      <protection/>
    </xf>
    <xf numFmtId="165" fontId="12" fillId="47" borderId="34" xfId="50" applyNumberFormat="1" applyFont="1" applyFill="1" applyBorder="1" applyAlignment="1">
      <alignment horizontal="center" vertical="center"/>
      <protection/>
    </xf>
    <xf numFmtId="165" fontId="12" fillId="0" borderId="19" xfId="50" applyNumberFormat="1" applyFont="1" applyBorder="1" applyAlignment="1">
      <alignment horizontal="center" vertical="center"/>
      <protection/>
    </xf>
    <xf numFmtId="165" fontId="12" fillId="0" borderId="35" xfId="50" applyNumberFormat="1" applyFont="1" applyBorder="1" applyAlignment="1">
      <alignment/>
      <protection/>
    </xf>
    <xf numFmtId="0" fontId="12" fillId="33" borderId="36" xfId="50" applyFont="1" applyFill="1" applyBorder="1" applyAlignment="1">
      <alignment horizontal="center" vertical="center"/>
      <protection/>
    </xf>
    <xf numFmtId="168" fontId="7" fillId="0" borderId="37" xfId="50" applyNumberFormat="1" applyFont="1" applyFill="1" applyBorder="1" applyAlignment="1">
      <alignment horizontal="center" vertical="center"/>
      <protection/>
    </xf>
    <xf numFmtId="168" fontId="12" fillId="0" borderId="38" xfId="50" applyNumberFormat="1" applyFont="1" applyFill="1" applyBorder="1" applyAlignment="1">
      <alignment horizontal="center" vertical="center"/>
      <protection/>
    </xf>
    <xf numFmtId="168" fontId="12" fillId="0" borderId="39" xfId="50" applyNumberFormat="1" applyFont="1" applyFill="1" applyBorder="1" applyAlignment="1">
      <alignment horizontal="center" vertical="center"/>
      <protection/>
    </xf>
    <xf numFmtId="0" fontId="12" fillId="0" borderId="36" xfId="50" applyFont="1" applyFill="1" applyBorder="1" applyAlignment="1">
      <alignment horizontal="center" vertical="center"/>
      <protection/>
    </xf>
    <xf numFmtId="0" fontId="12" fillId="0" borderId="10" xfId="50" applyFont="1" applyFill="1" applyBorder="1" applyAlignment="1">
      <alignment horizontal="center" vertical="center"/>
      <protection/>
    </xf>
    <xf numFmtId="0" fontId="16" fillId="0" borderId="40" xfId="50" applyFont="1" applyFill="1" applyBorder="1" applyAlignment="1">
      <alignment horizontal="center" vertical="center"/>
      <protection/>
    </xf>
    <xf numFmtId="0" fontId="17" fillId="0" borderId="41" xfId="50" applyFont="1" applyFill="1" applyBorder="1" applyAlignment="1">
      <alignment horizontal="center" vertical="center"/>
      <protection/>
    </xf>
    <xf numFmtId="1" fontId="17" fillId="0" borderId="42" xfId="50" applyNumberFormat="1" applyFont="1" applyFill="1" applyBorder="1" applyAlignment="1">
      <alignment horizontal="center" vertical="center"/>
      <protection/>
    </xf>
    <xf numFmtId="0" fontId="16" fillId="38" borderId="40" xfId="50" applyFont="1" applyFill="1" applyBorder="1" applyAlignment="1">
      <alignment horizontal="center" vertical="center"/>
      <protection/>
    </xf>
    <xf numFmtId="0" fontId="16" fillId="36" borderId="40" xfId="50" applyFont="1" applyFill="1" applyBorder="1" applyAlignment="1">
      <alignment horizontal="center" vertical="center"/>
      <protection/>
    </xf>
    <xf numFmtId="0" fontId="18" fillId="43" borderId="40" xfId="50" applyFont="1" applyFill="1" applyBorder="1" applyAlignment="1">
      <alignment horizontal="center" vertical="center"/>
      <protection/>
    </xf>
    <xf numFmtId="0" fontId="16" fillId="39" borderId="40" xfId="50" applyFont="1" applyFill="1" applyBorder="1" applyAlignment="1">
      <alignment horizontal="center" vertical="center"/>
      <protection/>
    </xf>
    <xf numFmtId="0" fontId="16" fillId="41" borderId="40" xfId="50" applyFont="1" applyFill="1" applyBorder="1" applyAlignment="1">
      <alignment horizontal="center" vertical="center"/>
      <protection/>
    </xf>
    <xf numFmtId="0" fontId="12" fillId="33" borderId="19" xfId="50" applyFont="1" applyFill="1" applyBorder="1" applyAlignment="1">
      <alignment horizontal="center" vertical="center"/>
      <protection/>
    </xf>
    <xf numFmtId="0" fontId="17" fillId="0" borderId="18" xfId="50" applyFont="1" applyBorder="1" applyAlignment="1">
      <alignment horizontal="center" vertical="center"/>
      <protection/>
    </xf>
    <xf numFmtId="0" fontId="0" fillId="0" borderId="34" xfId="50" applyFill="1" applyBorder="1" applyAlignment="1">
      <alignment horizontal="center" vertical="center"/>
      <protection/>
    </xf>
    <xf numFmtId="0" fontId="12" fillId="33" borderId="23" xfId="50" applyFont="1" applyFill="1" applyBorder="1" applyAlignment="1">
      <alignment horizontal="center" vertical="center"/>
      <protection/>
    </xf>
    <xf numFmtId="0" fontId="17" fillId="0" borderId="22" xfId="50" applyFont="1" applyBorder="1" applyAlignment="1">
      <alignment horizontal="center" vertical="center"/>
      <protection/>
    </xf>
    <xf numFmtId="0" fontId="0" fillId="0" borderId="32" xfId="50" applyFill="1" applyBorder="1" applyAlignment="1">
      <alignment horizontal="center" vertical="center"/>
      <protection/>
    </xf>
    <xf numFmtId="0" fontId="12" fillId="33" borderId="43" xfId="50" applyFont="1" applyFill="1" applyBorder="1" applyAlignment="1">
      <alignment horizontal="center" vertical="center"/>
      <protection/>
    </xf>
    <xf numFmtId="0" fontId="17" fillId="0" borderId="44" xfId="50" applyFont="1" applyBorder="1" applyAlignment="1">
      <alignment horizontal="center" vertical="center"/>
      <protection/>
    </xf>
    <xf numFmtId="0" fontId="0" fillId="0" borderId="45" xfId="50" applyFill="1" applyBorder="1" applyAlignment="1">
      <alignment horizontal="center" vertical="center"/>
      <protection/>
    </xf>
    <xf numFmtId="0" fontId="12" fillId="33" borderId="27" xfId="50" applyFont="1" applyFill="1" applyBorder="1" applyAlignment="1">
      <alignment horizontal="center" vertical="center"/>
      <protection/>
    </xf>
    <xf numFmtId="0" fontId="17" fillId="0" borderId="46" xfId="50" applyFont="1" applyBorder="1" applyAlignment="1">
      <alignment horizontal="center" vertical="center"/>
      <protection/>
    </xf>
    <xf numFmtId="0" fontId="0" fillId="48" borderId="47" xfId="50" applyFont="1" applyFill="1" applyBorder="1" applyAlignment="1">
      <alignment horizontal="center" vertical="center"/>
      <protection/>
    </xf>
    <xf numFmtId="0" fontId="0" fillId="0" borderId="47" xfId="50" applyFill="1" applyBorder="1" applyAlignment="1">
      <alignment horizontal="center" vertical="center"/>
      <protection/>
    </xf>
    <xf numFmtId="0" fontId="14" fillId="0" borderId="11" xfId="50" applyFont="1" applyFill="1" applyBorder="1" applyAlignment="1">
      <alignment horizontal="center" vertical="center"/>
      <protection/>
    </xf>
    <xf numFmtId="0" fontId="14" fillId="0" borderId="0" xfId="50" applyFont="1" applyFill="1" applyBorder="1" applyAlignment="1">
      <alignment horizontal="center" vertical="center"/>
      <protection/>
    </xf>
    <xf numFmtId="0" fontId="0" fillId="0" borderId="0" xfId="50" applyAlignment="1">
      <alignment horizontal="center" vertical="center"/>
      <protection/>
    </xf>
    <xf numFmtId="0" fontId="14" fillId="0" borderId="44" xfId="50" applyFont="1" applyFill="1" applyBorder="1" applyAlignment="1">
      <alignment horizontal="center" vertical="center"/>
      <protection/>
    </xf>
    <xf numFmtId="0" fontId="15" fillId="0" borderId="0" xfId="50" applyFont="1" applyFill="1" applyBorder="1" applyAlignment="1">
      <alignment horizontal="center" vertical="center"/>
      <protection/>
    </xf>
    <xf numFmtId="0" fontId="15" fillId="0" borderId="48" xfId="50" applyFont="1" applyFill="1" applyBorder="1" applyAlignment="1">
      <alignment horizontal="center" vertical="center"/>
      <protection/>
    </xf>
    <xf numFmtId="0" fontId="16" fillId="40" borderId="19" xfId="50" applyFont="1" applyFill="1" applyBorder="1" applyAlignment="1">
      <alignment horizontal="center" vertical="center"/>
      <protection/>
    </xf>
    <xf numFmtId="0" fontId="0" fillId="0" borderId="19" xfId="50" applyFill="1" applyBorder="1" applyAlignment="1">
      <alignment horizontal="center" vertical="center"/>
      <protection/>
    </xf>
    <xf numFmtId="0" fontId="17" fillId="0" borderId="35" xfId="50" applyFont="1" applyFill="1" applyBorder="1" applyAlignment="1">
      <alignment horizontal="center" vertical="center"/>
      <protection/>
    </xf>
    <xf numFmtId="0" fontId="16" fillId="38" borderId="19" xfId="50" applyFont="1" applyFill="1" applyBorder="1" applyAlignment="1">
      <alignment horizontal="center" vertical="center"/>
      <protection/>
    </xf>
    <xf numFmtId="0" fontId="16" fillId="37" borderId="19" xfId="50" applyFont="1" applyFill="1" applyBorder="1" applyAlignment="1">
      <alignment horizontal="center" vertical="center"/>
      <protection/>
    </xf>
    <xf numFmtId="0" fontId="16" fillId="36" borderId="19" xfId="50" applyFont="1" applyFill="1" applyBorder="1" applyAlignment="1">
      <alignment horizontal="center" vertical="center"/>
      <protection/>
    </xf>
    <xf numFmtId="0" fontId="17" fillId="0" borderId="18" xfId="50" applyFont="1" applyFill="1" applyBorder="1" applyAlignment="1">
      <alignment horizontal="center" vertical="center"/>
      <protection/>
    </xf>
    <xf numFmtId="0" fontId="16" fillId="41" borderId="19" xfId="50" applyFont="1" applyFill="1" applyBorder="1" applyAlignment="1">
      <alignment horizontal="center" vertical="center"/>
      <protection/>
    </xf>
    <xf numFmtId="0" fontId="16" fillId="39" borderId="23" xfId="50" applyFont="1" applyFill="1" applyBorder="1" applyAlignment="1">
      <alignment horizontal="center" vertical="center"/>
      <protection/>
    </xf>
    <xf numFmtId="0" fontId="0" fillId="0" borderId="23" xfId="50" applyFill="1" applyBorder="1" applyAlignment="1">
      <alignment horizontal="center" vertical="center"/>
      <protection/>
    </xf>
    <xf numFmtId="0" fontId="17" fillId="0" borderId="33" xfId="50" applyFont="1" applyFill="1" applyBorder="1" applyAlignment="1">
      <alignment horizontal="center" vertical="center"/>
      <protection/>
    </xf>
    <xf numFmtId="0" fontId="16" fillId="37" borderId="23" xfId="50" applyFont="1" applyFill="1" applyBorder="1" applyAlignment="1">
      <alignment horizontal="center" vertical="center"/>
      <protection/>
    </xf>
    <xf numFmtId="0" fontId="16" fillId="38" borderId="23" xfId="50" applyFont="1" applyFill="1" applyBorder="1" applyAlignment="1">
      <alignment horizontal="center" vertical="center"/>
      <protection/>
    </xf>
    <xf numFmtId="0" fontId="16" fillId="40" borderId="23" xfId="50" applyFont="1" applyFill="1" applyBorder="1" applyAlignment="1">
      <alignment horizontal="center" vertical="center"/>
      <protection/>
    </xf>
    <xf numFmtId="0" fontId="16" fillId="36" borderId="23" xfId="50" applyFont="1" applyFill="1" applyBorder="1" applyAlignment="1">
      <alignment horizontal="center" vertical="center"/>
      <protection/>
    </xf>
    <xf numFmtId="0" fontId="17" fillId="0" borderId="22" xfId="50" applyFont="1" applyFill="1" applyBorder="1" applyAlignment="1">
      <alignment horizontal="center" vertical="center"/>
      <protection/>
    </xf>
    <xf numFmtId="0" fontId="16" fillId="42" borderId="23" xfId="50" applyFont="1" applyFill="1" applyBorder="1" applyAlignment="1">
      <alignment horizontal="center" vertical="center"/>
      <protection/>
    </xf>
    <xf numFmtId="1" fontId="0" fillId="0" borderId="0" xfId="50" applyNumberFormat="1" applyAlignment="1">
      <alignment horizontal="center" vertical="center"/>
      <protection/>
    </xf>
    <xf numFmtId="0" fontId="16" fillId="41" borderId="23" xfId="50" applyFont="1" applyFill="1" applyBorder="1" applyAlignment="1">
      <alignment horizontal="center" vertical="center"/>
      <protection/>
    </xf>
    <xf numFmtId="0" fontId="18" fillId="43" borderId="23" xfId="50" applyFont="1" applyFill="1" applyBorder="1" applyAlignment="1">
      <alignment horizontal="center" vertical="center"/>
      <protection/>
    </xf>
    <xf numFmtId="0" fontId="16" fillId="44" borderId="23" xfId="50" applyFont="1" applyFill="1" applyBorder="1" applyAlignment="1">
      <alignment horizontal="center" vertical="center"/>
      <protection/>
    </xf>
    <xf numFmtId="0" fontId="18" fillId="45" borderId="23" xfId="50" applyFont="1" applyFill="1" applyBorder="1" applyAlignment="1">
      <alignment horizontal="center" vertical="center"/>
      <protection/>
    </xf>
    <xf numFmtId="0" fontId="18" fillId="46" borderId="23" xfId="50" applyFont="1" applyFill="1" applyBorder="1" applyAlignment="1">
      <alignment horizontal="center" vertical="center"/>
      <protection/>
    </xf>
    <xf numFmtId="0" fontId="0" fillId="0" borderId="23" xfId="50" applyFont="1" applyFill="1" applyBorder="1" applyAlignment="1">
      <alignment horizontal="center" vertical="center"/>
      <protection/>
    </xf>
    <xf numFmtId="0" fontId="18" fillId="35" borderId="23" xfId="50" applyFont="1" applyFill="1" applyBorder="1" applyAlignment="1">
      <alignment horizontal="center" vertical="center"/>
      <protection/>
    </xf>
    <xf numFmtId="0" fontId="16" fillId="36" borderId="43" xfId="50" applyFont="1" applyFill="1" applyBorder="1" applyAlignment="1">
      <alignment horizontal="center" vertical="center"/>
      <protection/>
    </xf>
    <xf numFmtId="0" fontId="0" fillId="0" borderId="43" xfId="50" applyFill="1" applyBorder="1" applyAlignment="1">
      <alignment horizontal="center" vertical="center"/>
      <protection/>
    </xf>
    <xf numFmtId="0" fontId="17" fillId="0" borderId="49" xfId="50" applyFont="1" applyFill="1" applyBorder="1" applyAlignment="1">
      <alignment horizontal="center" vertical="center"/>
      <protection/>
    </xf>
    <xf numFmtId="0" fontId="16" fillId="38" borderId="43" xfId="50" applyFont="1" applyFill="1" applyBorder="1" applyAlignment="1">
      <alignment horizontal="center" vertical="center"/>
      <protection/>
    </xf>
    <xf numFmtId="0" fontId="16" fillId="37" borderId="43" xfId="50" applyFont="1" applyFill="1" applyBorder="1" applyAlignment="1">
      <alignment horizontal="center" vertical="center"/>
      <protection/>
    </xf>
    <xf numFmtId="0" fontId="17" fillId="0" borderId="44" xfId="50" applyFont="1" applyFill="1" applyBorder="1" applyAlignment="1">
      <alignment horizontal="center" vertical="center"/>
      <protection/>
    </xf>
    <xf numFmtId="0" fontId="0" fillId="48" borderId="27" xfId="50" applyFont="1" applyFill="1" applyBorder="1" applyAlignment="1">
      <alignment horizontal="center" vertical="center"/>
      <protection/>
    </xf>
    <xf numFmtId="0" fontId="17" fillId="48" borderId="28" xfId="50" applyFont="1" applyFill="1" applyBorder="1" applyAlignment="1">
      <alignment horizontal="center" vertical="center"/>
      <protection/>
    </xf>
    <xf numFmtId="0" fontId="17" fillId="48" borderId="46" xfId="50" applyFont="1" applyFill="1" applyBorder="1" applyAlignment="1">
      <alignment horizontal="center" vertical="center"/>
      <protection/>
    </xf>
    <xf numFmtId="0" fontId="18" fillId="45" borderId="27" xfId="50" applyFont="1" applyFill="1" applyBorder="1" applyAlignment="1">
      <alignment horizontal="center" vertical="center"/>
      <protection/>
    </xf>
    <xf numFmtId="0" fontId="0" fillId="0" borderId="27" xfId="50" applyFill="1" applyBorder="1" applyAlignment="1">
      <alignment horizontal="center" vertical="center"/>
      <protection/>
    </xf>
    <xf numFmtId="0" fontId="17" fillId="0" borderId="28" xfId="50" applyFont="1" applyFill="1" applyBorder="1" applyAlignment="1">
      <alignment horizontal="center" vertical="center"/>
      <protection/>
    </xf>
    <xf numFmtId="0" fontId="16" fillId="38" borderId="27" xfId="50" applyFont="1" applyFill="1" applyBorder="1" applyAlignment="1">
      <alignment horizontal="center" vertical="center"/>
      <protection/>
    </xf>
    <xf numFmtId="0" fontId="16" fillId="39" borderId="27" xfId="50" applyFont="1" applyFill="1" applyBorder="1" applyAlignment="1">
      <alignment horizontal="center" vertical="center"/>
      <protection/>
    </xf>
    <xf numFmtId="0" fontId="16" fillId="37" borderId="27" xfId="50" applyFont="1" applyFill="1" applyBorder="1" applyAlignment="1">
      <alignment horizontal="center" vertical="center"/>
      <protection/>
    </xf>
    <xf numFmtId="0" fontId="18" fillId="43" borderId="27" xfId="50" applyFont="1" applyFill="1" applyBorder="1" applyAlignment="1">
      <alignment horizontal="center" vertical="center"/>
      <protection/>
    </xf>
    <xf numFmtId="0" fontId="18" fillId="35" borderId="27" xfId="50" applyFont="1" applyFill="1" applyBorder="1" applyAlignment="1">
      <alignment horizontal="center" vertical="center"/>
      <protection/>
    </xf>
    <xf numFmtId="0" fontId="16" fillId="36" borderId="27" xfId="50" applyFont="1" applyFill="1" applyBorder="1" applyAlignment="1">
      <alignment horizontal="center" vertical="center"/>
      <protection/>
    </xf>
    <xf numFmtId="2" fontId="0" fillId="0" borderId="0" xfId="50" applyNumberFormat="1">
      <alignment/>
      <protection/>
    </xf>
    <xf numFmtId="0" fontId="0" fillId="0" borderId="0" xfId="50" applyFont="1">
      <alignment/>
      <protection/>
    </xf>
    <xf numFmtId="0" fontId="0" fillId="0" borderId="0" xfId="0" applyFont="1" applyBorder="1" applyAlignment="1">
      <alignment horizontal="center" textRotation="45"/>
    </xf>
    <xf numFmtId="0" fontId="0" fillId="0" borderId="23" xfId="0" applyFont="1" applyBorder="1" applyAlignment="1">
      <alignment horizontal="center"/>
    </xf>
    <xf numFmtId="1" fontId="0" fillId="0" borderId="23" xfId="0" applyNumberFormat="1" applyFont="1" applyBorder="1" applyAlignment="1">
      <alignment horizontal="center"/>
    </xf>
    <xf numFmtId="1" fontId="0" fillId="0" borderId="0" xfId="0" applyNumberFormat="1" applyBorder="1" applyAlignment="1">
      <alignment horizontal="center" textRotation="45"/>
    </xf>
    <xf numFmtId="0" fontId="0" fillId="0" borderId="0" xfId="50" applyFont="1" applyAlignment="1">
      <alignment horizontal="center" textRotation="45"/>
      <protection/>
    </xf>
    <xf numFmtId="0" fontId="0" fillId="0" borderId="23" xfId="50" applyBorder="1" applyAlignment="1">
      <alignment horizontal="center"/>
      <protection/>
    </xf>
    <xf numFmtId="1" fontId="0" fillId="0" borderId="23" xfId="0" applyNumberFormat="1" applyFont="1" applyBorder="1" applyAlignment="1" quotePrefix="1">
      <alignment horizontal="center"/>
    </xf>
    <xf numFmtId="0" fontId="0" fillId="0" borderId="0" xfId="50" applyFont="1" applyAlignment="1">
      <alignment horizontal="center" textRotation="45" wrapText="1"/>
      <protection/>
    </xf>
    <xf numFmtId="0" fontId="0" fillId="0" borderId="0" xfId="0" applyBorder="1" applyAlignment="1">
      <alignment horizontal="center" textRotation="45"/>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Pourcentage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Evolution des classements</a:t>
            </a:r>
          </a:p>
        </c:rich>
      </c:tx>
      <c:layout>
        <c:manualLayout>
          <c:xMode val="factor"/>
          <c:yMode val="factor"/>
          <c:x val="0.01225"/>
          <c:y val="-0.01575"/>
        </c:manualLayout>
      </c:layout>
      <c:spPr>
        <a:noFill/>
        <a:ln w="3175">
          <a:noFill/>
        </a:ln>
      </c:spPr>
    </c:title>
    <c:plotArea>
      <c:layout>
        <c:manualLayout>
          <c:xMode val="edge"/>
          <c:yMode val="edge"/>
          <c:x val="0.03525"/>
          <c:y val="0.08625"/>
          <c:w val="0.755"/>
          <c:h val="0.8755"/>
        </c:manualLayout>
      </c:layout>
      <c:lineChart>
        <c:grouping val="standard"/>
        <c:varyColors val="0"/>
        <c:ser>
          <c:idx val="0"/>
          <c:order val="0"/>
          <c:tx>
            <c:strRef>
              <c:f>parcours!$A$2</c:f>
              <c:strCache>
                <c:ptCount val="1"/>
                <c:pt idx="0">
                  <c:v>COUTURIER Romain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parcours!$B$2:$M$2</c:f>
              <c:numCache>
                <c:ptCount val="12"/>
                <c:pt idx="0">
                  <c:v>10</c:v>
                </c:pt>
                <c:pt idx="1">
                  <c:v>9</c:v>
                </c:pt>
                <c:pt idx="2">
                  <c:v>8</c:v>
                </c:pt>
                <c:pt idx="3">
                  <c:v>7</c:v>
                </c:pt>
                <c:pt idx="4">
                  <c:v>7</c:v>
                </c:pt>
                <c:pt idx="5">
                  <c:v>7</c:v>
                </c:pt>
                <c:pt idx="6">
                  <c:v>6</c:v>
                </c:pt>
                <c:pt idx="7">
                  <c:v>5</c:v>
                </c:pt>
                <c:pt idx="8">
                  <c:v>5</c:v>
                </c:pt>
                <c:pt idx="9">
                  <c:v>2</c:v>
                </c:pt>
                <c:pt idx="10">
                  <c:v>2</c:v>
                </c:pt>
                <c:pt idx="11">
                  <c:v>1</c:v>
                </c:pt>
              </c:numCache>
            </c:numRef>
          </c:val>
          <c:smooth val="0"/>
        </c:ser>
        <c:ser>
          <c:idx val="1"/>
          <c:order val="1"/>
          <c:tx>
            <c:strRef>
              <c:f>parcours!$A$3</c:f>
              <c:strCache>
                <c:ptCount val="1"/>
                <c:pt idx="0">
                  <c:v>JANOT Guillaume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parcours!$B$3:$M$3</c:f>
              <c:numCache>
                <c:ptCount val="12"/>
                <c:pt idx="0">
                  <c:v>3</c:v>
                </c:pt>
                <c:pt idx="1">
                  <c:v>1</c:v>
                </c:pt>
                <c:pt idx="2">
                  <c:v>2</c:v>
                </c:pt>
                <c:pt idx="3">
                  <c:v>2</c:v>
                </c:pt>
                <c:pt idx="4">
                  <c:v>3</c:v>
                </c:pt>
                <c:pt idx="5">
                  <c:v>2</c:v>
                </c:pt>
                <c:pt idx="6">
                  <c:v>1</c:v>
                </c:pt>
                <c:pt idx="7">
                  <c:v>2</c:v>
                </c:pt>
                <c:pt idx="8">
                  <c:v>1</c:v>
                </c:pt>
                <c:pt idx="9">
                  <c:v>3</c:v>
                </c:pt>
                <c:pt idx="10">
                  <c:v>3</c:v>
                </c:pt>
                <c:pt idx="11">
                  <c:v>2</c:v>
                </c:pt>
              </c:numCache>
            </c:numRef>
          </c:val>
          <c:smooth val="0"/>
        </c:ser>
        <c:ser>
          <c:idx val="2"/>
          <c:order val="2"/>
          <c:tx>
            <c:strRef>
              <c:f>parcours!$A$4</c:f>
              <c:strCache>
                <c:ptCount val="1"/>
                <c:pt idx="0">
                  <c:v>JOUSSEAUME Fabien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parcours!$B$4:$M$4</c:f>
              <c:numCache>
                <c:ptCount val="12"/>
                <c:pt idx="0">
                  <c:v>4</c:v>
                </c:pt>
                <c:pt idx="1">
                  <c:v>3</c:v>
                </c:pt>
                <c:pt idx="2">
                  <c:v>3</c:v>
                </c:pt>
                <c:pt idx="3">
                  <c:v>3</c:v>
                </c:pt>
                <c:pt idx="4">
                  <c:v>2</c:v>
                </c:pt>
                <c:pt idx="5">
                  <c:v>3</c:v>
                </c:pt>
                <c:pt idx="6">
                  <c:v>2</c:v>
                </c:pt>
                <c:pt idx="7">
                  <c:v>1</c:v>
                </c:pt>
                <c:pt idx="8">
                  <c:v>2</c:v>
                </c:pt>
                <c:pt idx="9">
                  <c:v>1</c:v>
                </c:pt>
                <c:pt idx="10">
                  <c:v>1</c:v>
                </c:pt>
                <c:pt idx="11">
                  <c:v>3</c:v>
                </c:pt>
              </c:numCache>
            </c:numRef>
          </c:val>
          <c:smooth val="0"/>
        </c:ser>
        <c:ser>
          <c:idx val="3"/>
          <c:order val="3"/>
          <c:tx>
            <c:strRef>
              <c:f>parcours!$A$5</c:f>
              <c:strCache>
                <c:ptCount val="1"/>
                <c:pt idx="0">
                  <c:v>BAUDE Florian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parcours!$B$5:$M$5</c:f>
              <c:numCache>
                <c:ptCount val="12"/>
                <c:pt idx="0">
                  <c:v>2</c:v>
                </c:pt>
                <c:pt idx="1">
                  <c:v>5</c:v>
                </c:pt>
                <c:pt idx="2">
                  <c:v>5</c:v>
                </c:pt>
                <c:pt idx="3">
                  <c:v>4</c:v>
                </c:pt>
                <c:pt idx="4">
                  <c:v>4</c:v>
                </c:pt>
                <c:pt idx="5">
                  <c:v>4</c:v>
                </c:pt>
                <c:pt idx="6">
                  <c:v>4</c:v>
                </c:pt>
                <c:pt idx="7">
                  <c:v>4</c:v>
                </c:pt>
                <c:pt idx="8">
                  <c:v>6</c:v>
                </c:pt>
                <c:pt idx="9">
                  <c:v>6</c:v>
                </c:pt>
                <c:pt idx="10">
                  <c:v>6</c:v>
                </c:pt>
                <c:pt idx="11">
                  <c:v>4</c:v>
                </c:pt>
              </c:numCache>
            </c:numRef>
          </c:val>
          <c:smooth val="0"/>
        </c:ser>
        <c:ser>
          <c:idx val="4"/>
          <c:order val="4"/>
          <c:tx>
            <c:strRef>
              <c:f>parcours!$A$6</c:f>
              <c:strCache>
                <c:ptCount val="1"/>
                <c:pt idx="0">
                  <c:v>SMITE Henryck</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9966"/>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parcours!$B$6:$M$6</c:f>
              <c:numCache>
                <c:ptCount val="12"/>
                <c:pt idx="0">
                  <c:v>5</c:v>
                </c:pt>
                <c:pt idx="1">
                  <c:v>4</c:v>
                </c:pt>
                <c:pt idx="2">
                  <c:v>4</c:v>
                </c:pt>
                <c:pt idx="3">
                  <c:v>5</c:v>
                </c:pt>
                <c:pt idx="4">
                  <c:v>5</c:v>
                </c:pt>
                <c:pt idx="5">
                  <c:v>6</c:v>
                </c:pt>
                <c:pt idx="6">
                  <c:v>7</c:v>
                </c:pt>
                <c:pt idx="7">
                  <c:v>7</c:v>
                </c:pt>
                <c:pt idx="8">
                  <c:v>8</c:v>
                </c:pt>
                <c:pt idx="9">
                  <c:v>5</c:v>
                </c:pt>
                <c:pt idx="10">
                  <c:v>5</c:v>
                </c:pt>
                <c:pt idx="11">
                  <c:v>5</c:v>
                </c:pt>
              </c:numCache>
            </c:numRef>
          </c:val>
          <c:smooth val="0"/>
        </c:ser>
        <c:ser>
          <c:idx val="5"/>
          <c:order val="5"/>
          <c:tx>
            <c:strRef>
              <c:f>parcours!$A$7</c:f>
              <c:strCache>
                <c:ptCount val="1"/>
                <c:pt idx="0">
                  <c:v>GUELDRY Aurelien</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6600"/>
              </a:solidFill>
              <a:ln>
                <a:solidFill>
                  <a:srgbClr val="FF6600"/>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parcours!$B$7:$M$7</c:f>
              <c:numCache>
                <c:ptCount val="12"/>
                <c:pt idx="0">
                  <c:v>1</c:v>
                </c:pt>
                <c:pt idx="1">
                  <c:v>2</c:v>
                </c:pt>
                <c:pt idx="2">
                  <c:v>1</c:v>
                </c:pt>
                <c:pt idx="3">
                  <c:v>1</c:v>
                </c:pt>
                <c:pt idx="4">
                  <c:v>1</c:v>
                </c:pt>
                <c:pt idx="5">
                  <c:v>1</c:v>
                </c:pt>
                <c:pt idx="6">
                  <c:v>3</c:v>
                </c:pt>
                <c:pt idx="7">
                  <c:v>3</c:v>
                </c:pt>
                <c:pt idx="8">
                  <c:v>3</c:v>
                </c:pt>
                <c:pt idx="9">
                  <c:v>4</c:v>
                </c:pt>
                <c:pt idx="10">
                  <c:v>4</c:v>
                </c:pt>
                <c:pt idx="11">
                  <c:v>6</c:v>
                </c:pt>
              </c:numCache>
            </c:numRef>
          </c:val>
          <c:smooth val="0"/>
        </c:ser>
        <c:ser>
          <c:idx val="6"/>
          <c:order val="6"/>
          <c:tx>
            <c:strRef>
              <c:f>parcours!$A$8</c:f>
              <c:strCache>
                <c:ptCount val="1"/>
                <c:pt idx="0">
                  <c:v>ARMEDE William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parcours!$B$8:$M$8</c:f>
              <c:numCache>
                <c:ptCount val="12"/>
                <c:pt idx="0">
                  <c:v>11</c:v>
                </c:pt>
                <c:pt idx="1">
                  <c:v>8</c:v>
                </c:pt>
                <c:pt idx="2">
                  <c:v>9</c:v>
                </c:pt>
                <c:pt idx="3">
                  <c:v>8</c:v>
                </c:pt>
                <c:pt idx="4">
                  <c:v>8</c:v>
                </c:pt>
                <c:pt idx="5">
                  <c:v>8</c:v>
                </c:pt>
                <c:pt idx="6">
                  <c:v>9</c:v>
                </c:pt>
                <c:pt idx="7">
                  <c:v>9</c:v>
                </c:pt>
                <c:pt idx="8">
                  <c:v>9</c:v>
                </c:pt>
                <c:pt idx="9">
                  <c:v>8</c:v>
                </c:pt>
                <c:pt idx="10">
                  <c:v>7</c:v>
                </c:pt>
                <c:pt idx="11">
                  <c:v>7</c:v>
                </c:pt>
              </c:numCache>
            </c:numRef>
          </c:val>
          <c:smooth val="0"/>
        </c:ser>
        <c:ser>
          <c:idx val="7"/>
          <c:order val="7"/>
          <c:tx>
            <c:strRef>
              <c:f>parcours!$A$9</c:f>
              <c:strCache>
                <c:ptCount val="1"/>
                <c:pt idx="0">
                  <c:v>MAHE Jean-Pierre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parcours!$B$9:$M$9</c:f>
              <c:numCache>
                <c:ptCount val="12"/>
                <c:pt idx="0">
                  <c:v>7</c:v>
                </c:pt>
                <c:pt idx="1">
                  <c:v>6</c:v>
                </c:pt>
                <c:pt idx="2">
                  <c:v>6</c:v>
                </c:pt>
                <c:pt idx="3">
                  <c:v>6</c:v>
                </c:pt>
                <c:pt idx="4">
                  <c:v>6</c:v>
                </c:pt>
                <c:pt idx="5">
                  <c:v>5</c:v>
                </c:pt>
                <c:pt idx="6">
                  <c:v>5</c:v>
                </c:pt>
                <c:pt idx="7">
                  <c:v>6</c:v>
                </c:pt>
                <c:pt idx="8">
                  <c:v>7</c:v>
                </c:pt>
                <c:pt idx="9">
                  <c:v>7</c:v>
                </c:pt>
                <c:pt idx="10">
                  <c:v>8</c:v>
                </c:pt>
                <c:pt idx="11">
                  <c:v>8</c:v>
                </c:pt>
              </c:numCache>
            </c:numRef>
          </c:val>
          <c:smooth val="0"/>
        </c:ser>
        <c:ser>
          <c:idx val="8"/>
          <c:order val="8"/>
          <c:tx>
            <c:strRef>
              <c:f>parcours!$A$10</c:f>
              <c:strCache>
                <c:ptCount val="1"/>
                <c:pt idx="0">
                  <c:v>BALLEYGUIER Emmanuel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parcours!$B$10:$M$10</c:f>
              <c:numCache>
                <c:ptCount val="12"/>
                <c:pt idx="0">
                  <c:v>9</c:v>
                </c:pt>
                <c:pt idx="1">
                  <c:v>7</c:v>
                </c:pt>
                <c:pt idx="2">
                  <c:v>7</c:v>
                </c:pt>
                <c:pt idx="3">
                  <c:v>9</c:v>
                </c:pt>
                <c:pt idx="4">
                  <c:v>9</c:v>
                </c:pt>
                <c:pt idx="5">
                  <c:v>9</c:v>
                </c:pt>
                <c:pt idx="6">
                  <c:v>8</c:v>
                </c:pt>
                <c:pt idx="7">
                  <c:v>8</c:v>
                </c:pt>
                <c:pt idx="8">
                  <c:v>4</c:v>
                </c:pt>
                <c:pt idx="9">
                  <c:v>9</c:v>
                </c:pt>
                <c:pt idx="10">
                  <c:v>9</c:v>
                </c:pt>
                <c:pt idx="11">
                  <c:v>9</c:v>
                </c:pt>
              </c:numCache>
            </c:numRef>
          </c:val>
          <c:smooth val="0"/>
        </c:ser>
        <c:ser>
          <c:idx val="9"/>
          <c:order val="9"/>
          <c:tx>
            <c:strRef>
              <c:f>parcours!$A$11</c:f>
              <c:strCache>
                <c:ptCount val="1"/>
                <c:pt idx="0">
                  <c:v>THOUMELIN Armel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parcours!$B$11:$M$11</c:f>
              <c:numCache>
                <c:ptCount val="12"/>
                <c:pt idx="0">
                  <c:v>18</c:v>
                </c:pt>
                <c:pt idx="1">
                  <c:v>17</c:v>
                </c:pt>
                <c:pt idx="2">
                  <c:v>16</c:v>
                </c:pt>
                <c:pt idx="3">
                  <c:v>15</c:v>
                </c:pt>
                <c:pt idx="4">
                  <c:v>16</c:v>
                </c:pt>
                <c:pt idx="5">
                  <c:v>16</c:v>
                </c:pt>
                <c:pt idx="6">
                  <c:v>14</c:v>
                </c:pt>
                <c:pt idx="7">
                  <c:v>13</c:v>
                </c:pt>
                <c:pt idx="8">
                  <c:v>11</c:v>
                </c:pt>
                <c:pt idx="9">
                  <c:v>10</c:v>
                </c:pt>
                <c:pt idx="10">
                  <c:v>10</c:v>
                </c:pt>
                <c:pt idx="11">
                  <c:v>10</c:v>
                </c:pt>
              </c:numCache>
            </c:numRef>
          </c:val>
          <c:smooth val="0"/>
        </c:ser>
        <c:ser>
          <c:idx val="10"/>
          <c:order val="10"/>
          <c:tx>
            <c:strRef>
              <c:f>parcours!$A$12</c:f>
              <c:strCache>
                <c:ptCount val="1"/>
                <c:pt idx="0">
                  <c:v>NOEL Didier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parcours!$B$12:$M$12</c:f>
              <c:numCache>
                <c:ptCount val="12"/>
                <c:pt idx="0">
                  <c:v>16</c:v>
                </c:pt>
                <c:pt idx="1">
                  <c:v>15</c:v>
                </c:pt>
                <c:pt idx="2">
                  <c:v>14</c:v>
                </c:pt>
                <c:pt idx="3">
                  <c:v>11</c:v>
                </c:pt>
                <c:pt idx="4">
                  <c:v>10</c:v>
                </c:pt>
                <c:pt idx="5">
                  <c:v>12</c:v>
                </c:pt>
                <c:pt idx="6">
                  <c:v>10</c:v>
                </c:pt>
                <c:pt idx="7">
                  <c:v>10</c:v>
                </c:pt>
                <c:pt idx="8">
                  <c:v>12</c:v>
                </c:pt>
                <c:pt idx="9">
                  <c:v>11</c:v>
                </c:pt>
                <c:pt idx="10">
                  <c:v>11</c:v>
                </c:pt>
                <c:pt idx="11">
                  <c:v>11</c:v>
                </c:pt>
              </c:numCache>
            </c:numRef>
          </c:val>
          <c:smooth val="0"/>
        </c:ser>
        <c:ser>
          <c:idx val="11"/>
          <c:order val="11"/>
          <c:tx>
            <c:strRef>
              <c:f>parcours!$A$13</c:f>
              <c:strCache>
                <c:ptCount val="1"/>
                <c:pt idx="0">
                  <c:v>DE LLANO Naik</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8080"/>
              </a:solidFill>
              <a:ln>
                <a:solidFill>
                  <a:srgbClr val="FF9900"/>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parcours!$B$13:$M$13</c:f>
              <c:numCache>
                <c:ptCount val="12"/>
                <c:pt idx="0">
                  <c:v>6</c:v>
                </c:pt>
                <c:pt idx="1">
                  <c:v>10</c:v>
                </c:pt>
                <c:pt idx="2">
                  <c:v>11</c:v>
                </c:pt>
                <c:pt idx="3">
                  <c:v>10</c:v>
                </c:pt>
                <c:pt idx="4">
                  <c:v>12</c:v>
                </c:pt>
                <c:pt idx="5">
                  <c:v>13</c:v>
                </c:pt>
                <c:pt idx="6">
                  <c:v>12</c:v>
                </c:pt>
                <c:pt idx="7">
                  <c:v>14</c:v>
                </c:pt>
                <c:pt idx="8">
                  <c:v>14</c:v>
                </c:pt>
                <c:pt idx="9">
                  <c:v>14</c:v>
                </c:pt>
                <c:pt idx="10">
                  <c:v>13</c:v>
                </c:pt>
                <c:pt idx="11">
                  <c:v>12</c:v>
                </c:pt>
              </c:numCache>
            </c:numRef>
          </c:val>
          <c:smooth val="0"/>
        </c:ser>
        <c:ser>
          <c:idx val="12"/>
          <c:order val="12"/>
          <c:tx>
            <c:strRef>
              <c:f>parcours!$A$14</c:f>
              <c:strCache>
                <c:ptCount val="1"/>
                <c:pt idx="0">
                  <c:v>BRUNEAU Jean-Michel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9999FF"/>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parcours!$B$14:$M$14</c:f>
              <c:numCache>
                <c:ptCount val="12"/>
                <c:pt idx="0">
                  <c:v>15</c:v>
                </c:pt>
                <c:pt idx="1">
                  <c:v>14</c:v>
                </c:pt>
                <c:pt idx="2">
                  <c:v>15</c:v>
                </c:pt>
                <c:pt idx="3">
                  <c:v>16</c:v>
                </c:pt>
                <c:pt idx="4">
                  <c:v>14</c:v>
                </c:pt>
                <c:pt idx="5">
                  <c:v>14</c:v>
                </c:pt>
                <c:pt idx="6">
                  <c:v>15</c:v>
                </c:pt>
                <c:pt idx="7">
                  <c:v>11</c:v>
                </c:pt>
                <c:pt idx="8">
                  <c:v>10</c:v>
                </c:pt>
                <c:pt idx="9">
                  <c:v>12</c:v>
                </c:pt>
                <c:pt idx="10">
                  <c:v>12</c:v>
                </c:pt>
                <c:pt idx="11">
                  <c:v>13</c:v>
                </c:pt>
              </c:numCache>
            </c:numRef>
          </c:val>
          <c:smooth val="0"/>
        </c:ser>
        <c:ser>
          <c:idx val="13"/>
          <c:order val="13"/>
          <c:tx>
            <c:strRef>
              <c:f>parcours!$A$15</c:f>
              <c:strCache>
                <c:ptCount val="1"/>
                <c:pt idx="0">
                  <c:v>BESSONNET Arthur</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8080"/>
              </a:solidFill>
              <a:ln>
                <a:solidFill>
                  <a:srgbClr val="FF8080"/>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parcours!$B$15:$M$15</c:f>
              <c:numCache>
                <c:ptCount val="12"/>
                <c:pt idx="0">
                  <c:v>8</c:v>
                </c:pt>
                <c:pt idx="1">
                  <c:v>11</c:v>
                </c:pt>
                <c:pt idx="2">
                  <c:v>10</c:v>
                </c:pt>
                <c:pt idx="3">
                  <c:v>14</c:v>
                </c:pt>
                <c:pt idx="4">
                  <c:v>13</c:v>
                </c:pt>
                <c:pt idx="5">
                  <c:v>11</c:v>
                </c:pt>
                <c:pt idx="6">
                  <c:v>11</c:v>
                </c:pt>
                <c:pt idx="7">
                  <c:v>12</c:v>
                </c:pt>
                <c:pt idx="8">
                  <c:v>13</c:v>
                </c:pt>
                <c:pt idx="9">
                  <c:v>13</c:v>
                </c:pt>
                <c:pt idx="10">
                  <c:v>14</c:v>
                </c:pt>
                <c:pt idx="11">
                  <c:v>14</c:v>
                </c:pt>
              </c:numCache>
            </c:numRef>
          </c:val>
          <c:smooth val="0"/>
        </c:ser>
        <c:ser>
          <c:idx val="14"/>
          <c:order val="14"/>
          <c:tx>
            <c:strRef>
              <c:f>parcours!$A$16</c:f>
              <c:strCache>
                <c:ptCount val="1"/>
                <c:pt idx="0">
                  <c:v>LUOMI Nathalie</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FFCC99"/>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parcours!$B$16:$M$16</c:f>
              <c:numCache>
                <c:ptCount val="12"/>
                <c:pt idx="0">
                  <c:v>14</c:v>
                </c:pt>
                <c:pt idx="1">
                  <c:v>13</c:v>
                </c:pt>
                <c:pt idx="2">
                  <c:v>12</c:v>
                </c:pt>
                <c:pt idx="3">
                  <c:v>12</c:v>
                </c:pt>
                <c:pt idx="4">
                  <c:v>11</c:v>
                </c:pt>
                <c:pt idx="5">
                  <c:v>10</c:v>
                </c:pt>
                <c:pt idx="6">
                  <c:v>13</c:v>
                </c:pt>
                <c:pt idx="7">
                  <c:v>15</c:v>
                </c:pt>
                <c:pt idx="8">
                  <c:v>15</c:v>
                </c:pt>
                <c:pt idx="9">
                  <c:v>15</c:v>
                </c:pt>
                <c:pt idx="10">
                  <c:v>15</c:v>
                </c:pt>
                <c:pt idx="11">
                  <c:v>15</c:v>
                </c:pt>
              </c:numCache>
            </c:numRef>
          </c:val>
          <c:smooth val="0"/>
        </c:ser>
        <c:ser>
          <c:idx val="15"/>
          <c:order val="15"/>
          <c:tx>
            <c:strRef>
              <c:f>parcours!$A$17</c:f>
              <c:strCache>
                <c:ptCount val="1"/>
                <c:pt idx="0">
                  <c:v>BOTTREAU Fabrice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69696"/>
              </a:solidFill>
              <a:ln>
                <a:solidFill>
                  <a:srgbClr val="666699"/>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parcours!$B$17:$M$17</c:f>
              <c:numCache>
                <c:ptCount val="12"/>
                <c:pt idx="0">
                  <c:v>12</c:v>
                </c:pt>
                <c:pt idx="1">
                  <c:v>12</c:v>
                </c:pt>
                <c:pt idx="2">
                  <c:v>13</c:v>
                </c:pt>
                <c:pt idx="3">
                  <c:v>13</c:v>
                </c:pt>
                <c:pt idx="4">
                  <c:v>15</c:v>
                </c:pt>
                <c:pt idx="5">
                  <c:v>15</c:v>
                </c:pt>
                <c:pt idx="6">
                  <c:v>16</c:v>
                </c:pt>
                <c:pt idx="7">
                  <c:v>16</c:v>
                </c:pt>
                <c:pt idx="8">
                  <c:v>16</c:v>
                </c:pt>
                <c:pt idx="9">
                  <c:v>16</c:v>
                </c:pt>
                <c:pt idx="10">
                  <c:v>16</c:v>
                </c:pt>
                <c:pt idx="11">
                  <c:v>16</c:v>
                </c:pt>
              </c:numCache>
            </c:numRef>
          </c:val>
          <c:smooth val="0"/>
        </c:ser>
        <c:ser>
          <c:idx val="16"/>
          <c:order val="16"/>
          <c:tx>
            <c:strRef>
              <c:f>parcours!$A$18</c:f>
              <c:strCache>
                <c:ptCount val="1"/>
                <c:pt idx="0">
                  <c:v>DUBREUIL Antoine</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C0C0C0"/>
              </a:solidFill>
              <a:ln>
                <a:solidFill>
                  <a:srgbClr val="99CCFF"/>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parcours!$B$18:$M$18</c:f>
              <c:numCache>
                <c:ptCount val="12"/>
                <c:pt idx="2">
                  <c:v>21</c:v>
                </c:pt>
                <c:pt idx="3">
                  <c:v>21</c:v>
                </c:pt>
                <c:pt idx="4">
                  <c:v>21</c:v>
                </c:pt>
                <c:pt idx="5">
                  <c:v>20</c:v>
                </c:pt>
                <c:pt idx="6">
                  <c:v>20</c:v>
                </c:pt>
                <c:pt idx="7">
                  <c:v>20</c:v>
                </c:pt>
                <c:pt idx="8">
                  <c:v>20</c:v>
                </c:pt>
                <c:pt idx="9">
                  <c:v>20</c:v>
                </c:pt>
                <c:pt idx="10">
                  <c:v>20</c:v>
                </c:pt>
                <c:pt idx="11">
                  <c:v>17</c:v>
                </c:pt>
              </c:numCache>
            </c:numRef>
          </c:val>
          <c:smooth val="0"/>
        </c:ser>
        <c:ser>
          <c:idx val="17"/>
          <c:order val="17"/>
          <c:tx>
            <c:strRef>
              <c:f>parcours!$A$19</c:f>
              <c:strCache>
                <c:ptCount val="1"/>
                <c:pt idx="0">
                  <c:v>LAVERDET Marcel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FF8080"/>
              </a:solidFill>
              <a:ln>
                <a:solidFill>
                  <a:srgbClr val="FF8080"/>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parcours!$B$19:$M$19</c:f>
              <c:numCache>
                <c:ptCount val="12"/>
                <c:pt idx="0">
                  <c:v>19</c:v>
                </c:pt>
                <c:pt idx="1">
                  <c:v>18</c:v>
                </c:pt>
                <c:pt idx="2">
                  <c:v>17</c:v>
                </c:pt>
                <c:pt idx="3">
                  <c:v>17</c:v>
                </c:pt>
                <c:pt idx="4">
                  <c:v>17</c:v>
                </c:pt>
                <c:pt idx="5">
                  <c:v>18</c:v>
                </c:pt>
                <c:pt idx="6">
                  <c:v>17</c:v>
                </c:pt>
                <c:pt idx="7">
                  <c:v>17</c:v>
                </c:pt>
                <c:pt idx="8">
                  <c:v>18</c:v>
                </c:pt>
                <c:pt idx="9">
                  <c:v>17</c:v>
                </c:pt>
                <c:pt idx="10">
                  <c:v>17</c:v>
                </c:pt>
                <c:pt idx="11">
                  <c:v>18</c:v>
                </c:pt>
              </c:numCache>
            </c:numRef>
          </c:val>
          <c:smooth val="0"/>
        </c:ser>
        <c:ser>
          <c:idx val="18"/>
          <c:order val="18"/>
          <c:tx>
            <c:strRef>
              <c:f>parcours!$A$20</c:f>
              <c:strCache>
                <c:ptCount val="1"/>
                <c:pt idx="0">
                  <c:v>LIGOUZAT Pascale</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CCFF"/>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parcours!$B$20:$M$20</c:f>
              <c:numCache>
                <c:ptCount val="12"/>
                <c:pt idx="0">
                  <c:v>13</c:v>
                </c:pt>
                <c:pt idx="1">
                  <c:v>16</c:v>
                </c:pt>
                <c:pt idx="2">
                  <c:v>18</c:v>
                </c:pt>
                <c:pt idx="3">
                  <c:v>19</c:v>
                </c:pt>
                <c:pt idx="4">
                  <c:v>19</c:v>
                </c:pt>
                <c:pt idx="5">
                  <c:v>17</c:v>
                </c:pt>
                <c:pt idx="6">
                  <c:v>19</c:v>
                </c:pt>
                <c:pt idx="7">
                  <c:v>18</c:v>
                </c:pt>
                <c:pt idx="8">
                  <c:v>17</c:v>
                </c:pt>
                <c:pt idx="9">
                  <c:v>18</c:v>
                </c:pt>
                <c:pt idx="10">
                  <c:v>19</c:v>
                </c:pt>
                <c:pt idx="11">
                  <c:v>19</c:v>
                </c:pt>
              </c:numCache>
            </c:numRef>
          </c:val>
          <c:smooth val="0"/>
        </c:ser>
        <c:ser>
          <c:idx val="19"/>
          <c:order val="19"/>
          <c:tx>
            <c:strRef>
              <c:f>parcours!$A$21</c:f>
              <c:strCache>
                <c:ptCount val="1"/>
                <c:pt idx="0">
                  <c:v>DELFOUR Michael</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FFCC99"/>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parcours!$B$21:$M$21</c:f>
              <c:numCache>
                <c:ptCount val="12"/>
                <c:pt idx="0">
                  <c:v>20</c:v>
                </c:pt>
                <c:pt idx="1">
                  <c:v>20</c:v>
                </c:pt>
                <c:pt idx="2">
                  <c:v>19</c:v>
                </c:pt>
                <c:pt idx="3">
                  <c:v>18</c:v>
                </c:pt>
                <c:pt idx="4">
                  <c:v>18</c:v>
                </c:pt>
                <c:pt idx="5">
                  <c:v>19</c:v>
                </c:pt>
                <c:pt idx="6">
                  <c:v>18</c:v>
                </c:pt>
                <c:pt idx="7">
                  <c:v>19</c:v>
                </c:pt>
                <c:pt idx="8">
                  <c:v>19</c:v>
                </c:pt>
                <c:pt idx="9">
                  <c:v>19</c:v>
                </c:pt>
                <c:pt idx="10">
                  <c:v>18</c:v>
                </c:pt>
                <c:pt idx="11">
                  <c:v>20</c:v>
                </c:pt>
              </c:numCache>
            </c:numRef>
          </c:val>
          <c:smooth val="0"/>
        </c:ser>
        <c:ser>
          <c:idx val="20"/>
          <c:order val="20"/>
          <c:tx>
            <c:strRef>
              <c:f>parcours!$A$22</c:f>
              <c:strCache>
                <c:ptCount val="1"/>
                <c:pt idx="0">
                  <c:v>SELBONNE Norma</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C0C0C0"/>
              </a:solidFill>
              <a:ln>
                <a:solidFill>
                  <a:srgbClr val="CCFFCC"/>
                </a:solidFill>
              </a:ln>
            </c:spPr>
          </c:marker>
          <c:cat>
            <c:strRef>
              <c:f>parcours!$B$1:$M$1</c:f>
              <c:strCache>
                <c:ptCount val="12"/>
                <c:pt idx="0">
                  <c:v>tour 5</c:v>
                </c:pt>
                <c:pt idx="1">
                  <c:v>tour 6</c:v>
                </c:pt>
                <c:pt idx="2">
                  <c:v>tour 7</c:v>
                </c:pt>
                <c:pt idx="3">
                  <c:v>tour 8</c:v>
                </c:pt>
                <c:pt idx="4">
                  <c:v>tour 9</c:v>
                </c:pt>
                <c:pt idx="5">
                  <c:v>tour 10</c:v>
                </c:pt>
                <c:pt idx="6">
                  <c:v>tour 11</c:v>
                </c:pt>
                <c:pt idx="7">
                  <c:v>tour 12</c:v>
                </c:pt>
                <c:pt idx="8">
                  <c:v>tour 13</c:v>
                </c:pt>
                <c:pt idx="9">
                  <c:v>tour 14</c:v>
                </c:pt>
                <c:pt idx="10">
                  <c:v>tour 15</c:v>
                </c:pt>
                <c:pt idx="11">
                  <c:v>tour 16</c:v>
                </c:pt>
              </c:strCache>
            </c:strRef>
          </c:cat>
          <c:val>
            <c:numRef>
              <c:f>parcours!$B$22:$M$22</c:f>
              <c:numCache>
                <c:ptCount val="12"/>
                <c:pt idx="0">
                  <c:v>17</c:v>
                </c:pt>
                <c:pt idx="1">
                  <c:v>19</c:v>
                </c:pt>
                <c:pt idx="2">
                  <c:v>20</c:v>
                </c:pt>
                <c:pt idx="3">
                  <c:v>20</c:v>
                </c:pt>
                <c:pt idx="4">
                  <c:v>20</c:v>
                </c:pt>
                <c:pt idx="5">
                  <c:v>21</c:v>
                </c:pt>
                <c:pt idx="6">
                  <c:v>21</c:v>
                </c:pt>
                <c:pt idx="7">
                  <c:v>21</c:v>
                </c:pt>
                <c:pt idx="8">
                  <c:v>21</c:v>
                </c:pt>
                <c:pt idx="9">
                  <c:v>21</c:v>
                </c:pt>
                <c:pt idx="10">
                  <c:v>21</c:v>
                </c:pt>
                <c:pt idx="11">
                  <c:v>21</c:v>
                </c:pt>
              </c:numCache>
            </c:numRef>
          </c:val>
          <c:smooth val="0"/>
        </c:ser>
        <c:marker val="1"/>
        <c:axId val="41509410"/>
        <c:axId val="38040371"/>
      </c:lineChart>
      <c:catAx>
        <c:axId val="41509410"/>
        <c:scaling>
          <c:orientation val="minMax"/>
        </c:scaling>
        <c:axPos val="t"/>
        <c:delete val="0"/>
        <c:numFmt formatCode="General" sourceLinked="1"/>
        <c:majorTickMark val="none"/>
        <c:minorTickMark val="none"/>
        <c:tickLblPos val="nextTo"/>
        <c:spPr>
          <a:ln w="3175">
            <a:solidFill>
              <a:srgbClr val="808080"/>
            </a:solidFill>
          </a:ln>
        </c:spPr>
        <c:crossAx val="38040371"/>
        <c:crosses val="autoZero"/>
        <c:auto val="1"/>
        <c:lblOffset val="100"/>
        <c:tickLblSkip val="1"/>
        <c:noMultiLvlLbl val="0"/>
      </c:catAx>
      <c:valAx>
        <c:axId val="38040371"/>
        <c:scaling>
          <c:orientation val="maxMin"/>
          <c:max val="21"/>
          <c:min val="1"/>
        </c:scaling>
        <c:axPos val="l"/>
        <c:majorGridlines>
          <c:spPr>
            <a:ln w="3175">
              <a:solidFill>
                <a:srgbClr val="808080"/>
              </a:solidFill>
              <a:prstDash val="sysDot"/>
            </a:ln>
          </c:spPr>
        </c:majorGridlines>
        <c:delete val="0"/>
        <c:numFmt formatCode="General" sourceLinked="1"/>
        <c:majorTickMark val="none"/>
        <c:minorTickMark val="none"/>
        <c:tickLblPos val="nextTo"/>
        <c:spPr>
          <a:ln w="3175">
            <a:noFill/>
          </a:ln>
        </c:spPr>
        <c:crossAx val="41509410"/>
        <c:crossesAt val="1"/>
        <c:crossBetween val="between"/>
        <c:dispUnits/>
        <c:majorUnit val="1"/>
      </c:valAx>
      <c:spPr>
        <a:noFill/>
        <a:ln>
          <a:noFill/>
        </a:ln>
      </c:spPr>
    </c:plotArea>
    <c:legend>
      <c:legendPos val="r"/>
      <c:layout>
        <c:manualLayout>
          <c:xMode val="edge"/>
          <c:yMode val="edge"/>
          <c:x val="0.78825"/>
          <c:y val="0.098"/>
          <c:w val="0.17025"/>
          <c:h val="0.8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8"/>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832256400" y="83225640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85725</xdr:rowOff>
    </xdr:from>
    <xdr:ext cx="8534400" cy="12915900"/>
    <xdr:sp>
      <xdr:nvSpPr>
        <xdr:cNvPr id="1" name="ZoneTexte 1"/>
        <xdr:cNvSpPr txBox="1">
          <a:spLocks noChangeArrowheads="1"/>
        </xdr:cNvSpPr>
      </xdr:nvSpPr>
      <xdr:spPr>
        <a:xfrm>
          <a:off x="104775" y="85725"/>
          <a:ext cx="8534400" cy="12915900"/>
        </a:xfrm>
        <a:prstGeom prst="rect">
          <a:avLst/>
        </a:prstGeom>
        <a:solidFill>
          <a:srgbClr val="FFFFFF"/>
        </a:solidFill>
        <a:ln w="9525" cmpd="sng">
          <a:noFill/>
        </a:ln>
      </xdr:spPr>
      <xdr:txBody>
        <a:bodyPr vertOverflow="clip" wrap="square" lIns="91440" tIns="45720" rIns="91440" bIns="45720"/>
        <a:p>
          <a:pPr algn="l">
            <a:defRPr/>
          </a:pPr>
          <a:r>
            <a:rPr lang="en-US" cap="none" sz="1600" b="1" i="0" u="sng" baseline="0">
              <a:solidFill>
                <a:srgbClr val="000000"/>
              </a:solidFill>
              <a:latin typeface="Calibri"/>
              <a:ea typeface="Calibri"/>
              <a:cs typeface="Calibri"/>
            </a:rPr>
            <a:t>Formule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Regroupement</a:t>
          </a:r>
          <a:r>
            <a:rPr lang="en-US" cap="none" sz="1100" b="1" i="0" u="none" baseline="0">
              <a:solidFill>
                <a:srgbClr val="000000"/>
              </a:solidFill>
              <a:latin typeface="Calibri"/>
              <a:ea typeface="Calibri"/>
              <a:cs typeface="Calibri"/>
            </a:rPr>
            <a:t> des tireurs
</a:t>
          </a:r>
          <a:r>
            <a:rPr lang="en-US" cap="none" sz="1100" b="1" i="0" u="none" baseline="0">
              <a:solidFill>
                <a:srgbClr val="000000"/>
              </a:solidFill>
              <a:latin typeface="Calibri"/>
              <a:ea typeface="Calibri"/>
              <a:cs typeface="Calibri"/>
            </a:rPr>
            <a:t>Compétition</a:t>
          </a:r>
          <a:r>
            <a:rPr lang="en-US" cap="none" sz="1100" b="0" i="0" u="none" baseline="0">
              <a:solidFill>
                <a:srgbClr val="000000"/>
              </a:solidFill>
              <a:latin typeface="Calibri"/>
              <a:ea typeface="Calibri"/>
              <a:cs typeface="Calibri"/>
            </a:rPr>
            <a:t>: tous les tireurs d'une compétition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tirent leurs matchs de façon synchronisée, commençant et finissant en même temps, et</a:t>
          </a:r>
          <a:r>
            <a:rPr lang="en-US" cap="none" sz="1100" b="0" i="0" u="none" baseline="0">
              <a:solidFill>
                <a:srgbClr val="000000"/>
              </a:solidFill>
              <a:latin typeface="Calibri"/>
              <a:ea typeface="Calibri"/>
              <a:cs typeface="Calibri"/>
            </a:rPr>
            <a:t> faisant tous à peu près le même nombre de matchs . La compétition peut se terminer à une heure dite ou après un certain nombre de matchs pour une majorité de tireurs.
</a:t>
          </a:r>
          <a:r>
            <a:rPr lang="en-US" cap="none" sz="1100" b="1" i="0" u="none" baseline="0">
              <a:solidFill>
                <a:srgbClr val="000000"/>
              </a:solidFill>
              <a:latin typeface="Calibri"/>
              <a:ea typeface="Calibri"/>
              <a:cs typeface="Calibri"/>
            </a:rPr>
            <a:t>Rencontre</a:t>
          </a:r>
          <a:r>
            <a:rPr lang="en-US" cap="none" sz="1100" b="0" i="0" u="none" baseline="0">
              <a:solidFill>
                <a:srgbClr val="000000"/>
              </a:solidFill>
              <a:latin typeface="Calibri"/>
              <a:ea typeface="Calibri"/>
              <a:cs typeface="Calibri"/>
            </a:rPr>
            <a:t>: une rencontre est un sous-ensemble d'une compétition avec seulement les tireurs appartenant à certaines catégories, et qui figureront dans un même classement; il peut y avoir plusieurs rencontres dans une compétition, donc plusieurs classements indépendants.
</a:t>
          </a:r>
          <a:r>
            <a:rPr lang="en-US" cap="none" sz="1100" b="1" i="0" u="none" baseline="0">
              <a:solidFill>
                <a:srgbClr val="000000"/>
              </a:solidFill>
              <a:latin typeface="Calibri"/>
              <a:ea typeface="Calibri"/>
              <a:cs typeface="Calibri"/>
            </a:rPr>
            <a:t>Groupe</a:t>
          </a:r>
          <a:r>
            <a:rPr lang="en-US" cap="none" sz="1100" b="0" i="0" u="none" baseline="0">
              <a:solidFill>
                <a:srgbClr val="000000"/>
              </a:solidFill>
              <a:latin typeface="Calibri"/>
              <a:ea typeface="Calibri"/>
              <a:cs typeface="Calibri"/>
            </a:rPr>
            <a:t>: un groupe est  un sous-ensemble d'une rencontre avec seulement les tireurs appartenant à des catégories qui pourront tirer ensemble;  un tireur peut appartenir à plusieurs groupes; si une rencontre se compose de plusieurs groupes, il faut que certains tireurs appartiennent à plusieurs groupes pour que le classement de la rencontre soit cohérent.
</a:t>
          </a:r>
          <a:r>
            <a:rPr lang="en-US" cap="none" sz="1100" b="0" i="0" u="none" baseline="0">
              <a:solidFill>
                <a:srgbClr val="000000"/>
              </a:solidFill>
              <a:latin typeface="Calibri"/>
              <a:ea typeface="Calibri"/>
              <a:cs typeface="Calibri"/>
            </a:rPr>
            <a:t>Exemple
</a:t>
          </a:r>
          <a:r>
            <a:rPr lang="en-US" cap="none" sz="1100" b="0" i="0" u="none" baseline="0">
              <a:solidFill>
                <a:srgbClr val="000000"/>
              </a:solidFill>
              <a:latin typeface="Calibri"/>
              <a:ea typeface="Calibri"/>
              <a:cs typeface="Calibri"/>
            </a:rPr>
            <a:t> groupe 1=benjamins, groupe 2 =minimes, groupe 3=cadets, groupe 4=benjamines, groupe 5=minimettes, groupe 6=cadettes
</a:t>
          </a:r>
          <a:r>
            <a:rPr lang="en-US" cap="none" sz="1100" b="0" i="0" u="none" baseline="0">
              <a:solidFill>
                <a:srgbClr val="000000"/>
              </a:solidFill>
              <a:latin typeface="Calibri"/>
              <a:ea typeface="Calibri"/>
              <a:cs typeface="Calibri"/>
            </a:rPr>
            <a:t>avec surclassements simples et doubles autorisés.
</a:t>
          </a:r>
          <a:r>
            <a:rPr lang="en-US" cap="none" sz="1100" b="0" i="0" u="none" baseline="0">
              <a:solidFill>
                <a:srgbClr val="000000"/>
              </a:solidFill>
              <a:latin typeface="Calibri"/>
              <a:ea typeface="Calibri"/>
              <a:cs typeface="Calibri"/>
            </a:rPr>
            <a:t>rencontre 1 (hommes)=groupes 1,2,3     rencontre 2 (dames)=groupes 4,5,6
</a:t>
          </a:r>
          <a:r>
            <a:rPr lang="en-US" cap="none" sz="1100" b="0" i="0" u="none" baseline="0">
              <a:solidFill>
                <a:srgbClr val="000000"/>
              </a:solidFill>
              <a:latin typeface="Calibri"/>
              <a:ea typeface="Calibri"/>
              <a:cs typeface="Calibri"/>
            </a:rPr>
            <a:t>compétition = rencontre 1 et rencontre 2
</a:t>
          </a:r>
          <a:r>
            <a:rPr lang="en-US" cap="none" sz="1100" b="0" i="0" u="none" baseline="0">
              <a:solidFill>
                <a:srgbClr val="000000"/>
              </a:solidFill>
              <a:latin typeface="Calibri"/>
              <a:ea typeface="Calibri"/>
              <a:cs typeface="Calibri"/>
            </a:rPr>
            <a:t>Un benjamin surclassé fera partie des groupes 1 et 2, s'il est doublement surclassé il fera aussi partie du groupe 3
</a:t>
          </a:r>
          <a:r>
            <a:rPr lang="en-US" cap="none" sz="1100" b="0" i="0" u="none" baseline="0">
              <a:solidFill>
                <a:srgbClr val="000000"/>
              </a:solidFill>
              <a:latin typeface="Calibri"/>
              <a:ea typeface="Calibri"/>
              <a:cs typeface="Calibri"/>
            </a:rPr>
            <a:t>Un cadet ne pourra faire partie que du groupe 3
</a:t>
          </a:r>
          <a:r>
            <a:rPr lang="en-US" cap="none" sz="1100" b="0" i="0" u="none" baseline="0">
              <a:solidFill>
                <a:srgbClr val="000000"/>
              </a:solidFill>
              <a:latin typeface="Calibri"/>
              <a:ea typeface="Calibri"/>
              <a:cs typeface="Calibri"/>
            </a:rPr>
            <a:t>Bien qu'aucun benjamin avec simple surclassement n'affronte de cadet, ils figurent dans le même classement, les tireurs appartenant à 2 ou 3 groupes permettant indirectement de les comparer (principe comparable au classement à l'indice avec plusieurs poules classiques).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Poule unique
</a:t>
          </a:r>
          <a:r>
            <a:rPr lang="en-US" cap="none" sz="1100" b="0" i="0" u="none" baseline="0">
              <a:solidFill>
                <a:srgbClr val="000000"/>
              </a:solidFill>
              <a:latin typeface="Calibri"/>
              <a:ea typeface="Calibri"/>
              <a:cs typeface="Calibri"/>
            </a:rPr>
            <a:t>Poule</a:t>
          </a:r>
          <a:r>
            <a:rPr lang="en-US" cap="none" sz="1100" b="0" i="0" u="none" baseline="0">
              <a:solidFill>
                <a:srgbClr val="000000"/>
              </a:solidFill>
              <a:latin typeface="Calibri"/>
              <a:ea typeface="Calibri"/>
              <a:cs typeface="Calibri"/>
            </a:rPr>
            <a:t> unique incomplète, seuls les matchs entre tireurs  de mêmes groupes et aux classements intermédiaires proches sont tirés.
</a:t>
          </a:r>
          <a:r>
            <a:rPr lang="en-US" cap="none" sz="1100" b="0" i="0" u="none" baseline="0">
              <a:solidFill>
                <a:srgbClr val="000000"/>
              </a:solidFill>
              <a:latin typeface="Calibri"/>
              <a:ea typeface="Calibri"/>
              <a:cs typeface="Calibri"/>
            </a:rPr>
            <a:t>Pour les premiers matchs, on fait se rencontrer les tireurs d'âges voisins, ou dont un classement  externe (saisonnier, autre compétition) est proche.
</a:t>
          </a:r>
          <a:r>
            <a:rPr lang="en-US" cap="none" sz="1100" b="0" i="0" u="none" baseline="0">
              <a:solidFill>
                <a:srgbClr val="000000"/>
              </a:solidFill>
              <a:latin typeface="Calibri"/>
              <a:ea typeface="Calibri"/>
              <a:cs typeface="Calibri"/>
            </a:rPr>
            <a:t>Aucun tireur ne rencontre plusieurs fois le même adversaire, sauf si l'effectif n'est pas vraiment supérieur au nombre de tours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Tour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déroulement est découpé en tours.
</a:t>
          </a:r>
          <a:r>
            <a:rPr lang="en-US" cap="none" sz="1100" b="0" i="0" u="none" baseline="0">
              <a:solidFill>
                <a:srgbClr val="000000"/>
              </a:solidFill>
              <a:latin typeface="Calibri"/>
              <a:ea typeface="Calibri"/>
              <a:cs typeface="Calibri"/>
            </a:rPr>
            <a:t>A chaque tour, chaque tireur fait un match.
</a:t>
          </a:r>
          <a:r>
            <a:rPr lang="en-US" cap="none" sz="1100" b="0" i="0" u="none" baseline="0">
              <a:solidFill>
                <a:srgbClr val="000000"/>
              </a:solidFill>
              <a:latin typeface="Calibri"/>
              <a:ea typeface="Calibri"/>
              <a:cs typeface="Calibri"/>
            </a:rPr>
            <a:t>Si l'effectif d'une rencontre est impair ou que des tireurs s'inscrivent en retard, un ou deux tireurs en font deux (on choisit les plus en retard ou les plus forts). 
</a:t>
          </a:r>
          <a:r>
            <a:rPr lang="en-US" cap="none" sz="1100" b="0" i="0" u="none" baseline="0">
              <a:solidFill>
                <a:srgbClr val="000000"/>
              </a:solidFill>
              <a:latin typeface="Calibri"/>
              <a:ea typeface="Calibri"/>
              <a:cs typeface="Calibri"/>
            </a:rPr>
            <a:t>Si plus de 2 rencontres à effectif impair, certains tireurs peuvent ne pas avoir de match pour un tour.
</a:t>
          </a:r>
          <a:r>
            <a:rPr lang="en-US" cap="none" sz="1100" b="0" i="0" u="none" baseline="0">
              <a:solidFill>
                <a:srgbClr val="000000"/>
              </a:solidFill>
              <a:latin typeface="Calibri"/>
              <a:ea typeface="Calibri"/>
              <a:cs typeface="Calibri"/>
            </a:rPr>
            <a:t>La feuille de matchs d'un tour est affichée quand le tour précédent est presque terminé (affichage du tour N+1 quand le tour N-1 est à 80% terminé, quelques matchs du tour N étant déjà en cours).
</a:t>
          </a:r>
          <a:r>
            <a:rPr lang="en-US" cap="none" sz="1100" b="0" i="0" u="none" baseline="0">
              <a:solidFill>
                <a:srgbClr val="000000"/>
              </a:solidFill>
              <a:latin typeface="Calibri"/>
              <a:ea typeface="Calibri"/>
              <a:cs typeface="Calibri"/>
            </a:rPr>
            <a:t>A la fin d'un match, ce sont les deux tireurs, ou un tireur de chaque équipe, jamais l'arbitre, qui se rendent à la table d'enregistrement pour annoncer leur numéro et leur score, le préposé énonce les noms et répète le score, et si les tireurs sont d'accord le résultat est enregistré et ne peut plus être contesté.
</a:t>
          </a:r>
          <a:r>
            <a:rPr lang="en-US" cap="none" sz="1100" b="0" i="0" u="none" baseline="0">
              <a:solidFill>
                <a:srgbClr val="000000"/>
              </a:solidFill>
              <a:latin typeface="Calibri"/>
              <a:ea typeface="Calibri"/>
              <a:cs typeface="Calibri"/>
            </a:rPr>
            <a:t>Il se rendent ensuite aussitôt à un des tableaux d'affichage ou leur match suivant est en général déjà affiché, ils vont rencontrer leur adversaire suivant à l'endroit prévu (piste ou point de rencontre).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un nom de piste (ou de groupes de pistes) est donné pour chaque match, les tireurs doivent  le respecter afin de conserver la fluidité de la compétition.
</a:t>
          </a:r>
          <a:r>
            <a:rPr lang="en-US" cap="none" sz="1100" b="0" i="0" u="none" baseline="0">
              <a:solidFill>
                <a:srgbClr val="000000"/>
              </a:solidFill>
              <a:latin typeface="Calibri"/>
              <a:ea typeface="Calibri"/>
              <a:cs typeface="Calibri"/>
            </a:rPr>
            <a:t>L'attribution des pistes peut être basé sur la force des tireurs, et ainsi, après quelques tours, leurs match se dérouleront dans un périmètre restreint.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Matchs
</a:t>
          </a:r>
          <a:r>
            <a:rPr lang="en-US" cap="none" sz="1100" b="0" i="0" u="none" baseline="0">
              <a:solidFill>
                <a:srgbClr val="000000"/>
              </a:solidFill>
              <a:latin typeface="Calibri"/>
              <a:ea typeface="Calibri"/>
              <a:cs typeface="Calibri"/>
            </a:rPr>
            <a:t>Fin après partage d'un nombre de touches fixé(ex: si 7 touches, fin à 7-0, 6-1, 5-2, 4-3) ou fin au temps.
</a:t>
          </a:r>
          <a:r>
            <a:rPr lang="en-US" cap="none" sz="1100" b="0" i="0" u="none" baseline="0">
              <a:solidFill>
                <a:srgbClr val="000000"/>
              </a:solidFill>
              <a:latin typeface="Calibri"/>
              <a:ea typeface="Calibri"/>
              <a:cs typeface="Calibri"/>
            </a:rPr>
            <a:t>En cas de fin au temps, le score de chaque tireur est augmenté proportionnellement pour que la somme soit égale à la limite (ex: limite=12, score réel=4-2, score pris en compte=8-4) 
</a:t>
          </a:r>
          <a:r>
            <a:rPr lang="en-US" cap="none" sz="1100" b="0" i="0" u="none" baseline="0">
              <a:solidFill>
                <a:srgbClr val="000000"/>
              </a:solidFill>
              <a:latin typeface="Calibri"/>
              <a:ea typeface="Calibri"/>
              <a:cs typeface="Calibri"/>
            </a:rPr>
            <a:t>Il n'y a pas de prolongation en cas de fin du temps règlementaire.
</a:t>
          </a:r>
          <a:r>
            <a:rPr lang="en-US" cap="none" sz="1100" b="0" i="0" u="none" baseline="0">
              <a:solidFill>
                <a:srgbClr val="000000"/>
              </a:solidFill>
              <a:latin typeface="Calibri"/>
              <a:ea typeface="Calibri"/>
              <a:cs typeface="Calibri"/>
            </a:rPr>
            <a:t>Si la limite est impaire et qu'il y a égalité à la fin du temps, on peut attribuer au hasard une priorité avant le début du match pour donner une touche; sinon on laisse le logiciel donner une touche au hasard à l'inscription du résultat.
</a:t>
          </a:r>
          <a:r>
            <a:rPr lang="en-US" cap="none" sz="1100" b="0" i="0" u="none" baseline="0">
              <a:solidFill>
                <a:srgbClr val="000000"/>
              </a:solidFill>
              <a:latin typeface="Calibri"/>
              <a:ea typeface="Calibri"/>
              <a:cs typeface="Calibri"/>
            </a:rPr>
            <a:t>A l'épée, si la limite est paire, qu'il ne reste qu'une touche à prendre et qu'il y a coup double, celui qui mène marque seul la touche, ou bien on compte 2 points par touche simple et 1 point chacun pour une double.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Calcul des points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force d'un tireur est la moyenne des points des matchs qu'il a réellement tirés, normalisée pour que le premier ait 1000 points et le dernier 100 points.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calcul des points d'un match est basé à la fois sur le nombre de</a:t>
          </a:r>
          <a:r>
            <a:rPr lang="en-US" cap="none" sz="1100" b="0" i="0" u="none" baseline="0">
              <a:solidFill>
                <a:srgbClr val="000000"/>
              </a:solidFill>
              <a:latin typeface="Calibri"/>
              <a:ea typeface="Calibri"/>
              <a:cs typeface="Calibri"/>
            </a:rPr>
            <a:t> touches et la force de l'adversaire: une touche sur un adversaire fort  rapporte plus que sur un adversaire faible. Il peut y avoir des touches ajoutées en cas de victoire. 
</a:t>
          </a:r>
          <a:r>
            <a:rPr lang="en-US" cap="none" sz="1100" b="0" i="0" u="none" baseline="0">
              <a:solidFill>
                <a:srgbClr val="000000"/>
              </a:solidFill>
              <a:latin typeface="Calibri"/>
              <a:ea typeface="Calibri"/>
              <a:cs typeface="Calibri"/>
            </a:rPr>
            <a:t>Exemple: match en 8 touches entre A et B, score 4-4, points de A=888, points de B=444, le match vaut 444 pour A et 888 pour B, ce qui améliore le classement de B et détériore celui de A.
</a:t>
          </a:r>
          <a:r>
            <a:rPr lang="en-US" cap="none" sz="1100" b="0" i="0" u="none" baseline="0">
              <a:solidFill>
                <a:srgbClr val="000000"/>
              </a:solidFill>
              <a:latin typeface="Calibri"/>
              <a:ea typeface="Calibri"/>
              <a:cs typeface="Calibri"/>
            </a:rPr>
            <a:t>Calcul: FB=force de B, SA=score de A, SB=score de B, P=prime au gain ou 0 si perte ou égalité,  L=limite=SA+SB,  le match pour A vaut:
</a:t>
          </a:r>
          <a:r>
            <a:rPr lang="en-US" cap="none" sz="1100" b="0" i="0" u="none" baseline="0">
              <a:solidFill>
                <a:srgbClr val="000000"/>
              </a:solidFill>
              <a:latin typeface="Calibri"/>
              <a:ea typeface="Calibri"/>
              <a:cs typeface="Calibri"/>
            </a:rPr>
            <a:t>   VA = FB * (SA+P+L/5)  /  (SB+L/5) 
</a:t>
          </a:r>
          <a:r>
            <a:rPr lang="en-US" cap="none" sz="1100" b="0" i="0" u="none" baseline="0">
              <a:solidFill>
                <a:srgbClr val="000000"/>
              </a:solidFill>
              <a:latin typeface="Calibri"/>
              <a:ea typeface="Calibri"/>
              <a:cs typeface="Calibri"/>
            </a:rPr>
            <a:t>Comme la valeur d'un match modifie la force des tireurs, ce qui modifie en retour la valeur des matchs, le calcul est itératif jusqu'à ce que les résultats se stabilisent, signe que l'évaluation des tireurs est la plus représentative de leurs forces réelles.  
</a:t>
          </a:r>
          <a:r>
            <a:rPr lang="en-US" cap="none" sz="1100" b="0" i="0" u="none" baseline="0">
              <a:solidFill>
                <a:srgbClr val="000000"/>
              </a:solidFill>
              <a:latin typeface="Calibri"/>
              <a:ea typeface="Calibri"/>
              <a:cs typeface="Calibri"/>
            </a:rPr>
            <a:t>Comme l'évaluation des forces change au fur et à mesure que les résultats arrivent, les points donnés à chaque match évoluent aussi, et donc tous les calculs sont refaits à chaque tour. C'est leur valeur finale qui donne le classement définitif de chaque rencontre.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Classements
</a:t>
          </a:r>
          <a:r>
            <a:rPr lang="en-US" cap="none" sz="1100" b="0" i="0" u="none" baseline="0">
              <a:solidFill>
                <a:srgbClr val="000000"/>
              </a:solidFill>
              <a:latin typeface="Calibri"/>
              <a:ea typeface="Calibri"/>
              <a:cs typeface="Calibri"/>
            </a:rPr>
            <a:t>Le classement brut est directement basé sur le nombre de points des tireurs d'une rencontre.
</a:t>
          </a:r>
          <a:r>
            <a:rPr lang="en-US" cap="none" sz="1100" b="0" i="0" u="none" baseline="0">
              <a:solidFill>
                <a:srgbClr val="000000"/>
              </a:solidFill>
              <a:latin typeface="Calibri"/>
              <a:ea typeface="Calibri"/>
              <a:cs typeface="Calibri"/>
            </a:rPr>
            <a:t>On</a:t>
          </a:r>
          <a:r>
            <a:rPr lang="en-US" cap="none" sz="1100" b="0" i="0" u="none" baseline="0">
              <a:solidFill>
                <a:srgbClr val="000000"/>
              </a:solidFill>
              <a:latin typeface="Calibri"/>
              <a:ea typeface="Calibri"/>
              <a:cs typeface="Calibri"/>
            </a:rPr>
            <a:t> peut aussi avoir un classement dit au mérite, pour lequel  les points bruts sont pondérés en fonction de l'âge et du sexe des tireurs (handicap a posteriori).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23"/>
  <sheetViews>
    <sheetView tabSelected="1" zoomScalePageLayoutView="0" workbookViewId="0" topLeftCell="A1">
      <selection activeCell="U23" sqref="U23"/>
    </sheetView>
  </sheetViews>
  <sheetFormatPr defaultColWidth="11.421875" defaultRowHeight="12.75"/>
  <cols>
    <col min="1" max="1" width="3.28125" style="1" customWidth="1"/>
    <col min="2" max="2" width="5.00390625" style="1" customWidth="1"/>
    <col min="3" max="3" width="40.7109375" style="2" customWidth="1"/>
    <col min="4" max="4" width="2.28125" style="3" customWidth="1"/>
    <col min="5" max="5" width="2.140625" style="4" customWidth="1"/>
    <col min="6" max="21" width="5.8515625" style="25" customWidth="1"/>
    <col min="22" max="16384" width="11.421875" style="5" customWidth="1"/>
  </cols>
  <sheetData>
    <row r="1" spans="6:21" ht="14.25">
      <c r="F1" s="76" t="s">
        <v>0</v>
      </c>
      <c r="G1" s="77"/>
      <c r="H1" s="77"/>
      <c r="I1" s="77"/>
      <c r="J1" s="77"/>
      <c r="K1" s="77"/>
      <c r="L1" s="77"/>
      <c r="M1" s="77"/>
      <c r="N1" s="77"/>
      <c r="O1" s="77"/>
      <c r="P1" s="77"/>
      <c r="Q1" s="77"/>
      <c r="R1" s="77"/>
      <c r="S1" s="77"/>
      <c r="T1" s="77"/>
      <c r="U1" s="78"/>
    </row>
    <row r="2" spans="1:21" s="11" customFormat="1" ht="36" thickBot="1">
      <c r="A2" s="6" t="s">
        <v>1</v>
      </c>
      <c r="B2" s="6" t="s">
        <v>2</v>
      </c>
      <c r="C2" s="7" t="s">
        <v>3</v>
      </c>
      <c r="D2" s="8" t="s">
        <v>4</v>
      </c>
      <c r="E2" s="9"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c r="T2" s="10" t="s">
        <v>20</v>
      </c>
      <c r="U2" s="10" t="s">
        <v>21</v>
      </c>
    </row>
    <row r="3" spans="1:21" s="17" customFormat="1" ht="19.5" customHeight="1" thickTop="1">
      <c r="A3" s="12">
        <v>1</v>
      </c>
      <c r="B3" s="12">
        <v>1000</v>
      </c>
      <c r="C3" s="13" t="s">
        <v>22</v>
      </c>
      <c r="D3" s="14">
        <v>10</v>
      </c>
      <c r="E3" s="15">
        <v>1</v>
      </c>
      <c r="F3" s="16" t="s">
        <v>23</v>
      </c>
      <c r="G3" s="16" t="s">
        <v>24</v>
      </c>
      <c r="H3" s="16" t="s">
        <v>25</v>
      </c>
      <c r="I3" s="16" t="s">
        <v>26</v>
      </c>
      <c r="J3" s="16" t="s">
        <v>27</v>
      </c>
      <c r="K3" s="16" t="s">
        <v>28</v>
      </c>
      <c r="L3" s="16" t="s">
        <v>29</v>
      </c>
      <c r="M3" s="16" t="s">
        <v>30</v>
      </c>
      <c r="N3" s="16" t="s">
        <v>31</v>
      </c>
      <c r="O3" s="16" t="s">
        <v>32</v>
      </c>
      <c r="P3" s="16" t="s">
        <v>33</v>
      </c>
      <c r="Q3" s="16" t="s">
        <v>34</v>
      </c>
      <c r="R3" s="16" t="s">
        <v>35</v>
      </c>
      <c r="S3" s="16" t="s">
        <v>36</v>
      </c>
      <c r="T3" s="16" t="s">
        <v>37</v>
      </c>
      <c r="U3" s="16" t="s">
        <v>38</v>
      </c>
    </row>
    <row r="4" spans="1:21" s="24" customFormat="1" ht="19.5" customHeight="1">
      <c r="A4" s="18">
        <v>2</v>
      </c>
      <c r="B4" s="18">
        <v>970</v>
      </c>
      <c r="C4" s="19" t="s">
        <v>39</v>
      </c>
      <c r="D4" s="20">
        <v>22</v>
      </c>
      <c r="E4" s="21">
        <v>2</v>
      </c>
      <c r="F4" s="22" t="s">
        <v>40</v>
      </c>
      <c r="G4" s="22" t="s">
        <v>41</v>
      </c>
      <c r="H4" s="22" t="s">
        <v>42</v>
      </c>
      <c r="I4" s="22" t="s">
        <v>43</v>
      </c>
      <c r="J4" s="22" t="s">
        <v>44</v>
      </c>
      <c r="K4" s="22" t="s">
        <v>45</v>
      </c>
      <c r="L4" s="22" t="s">
        <v>46</v>
      </c>
      <c r="M4" s="22" t="s">
        <v>47</v>
      </c>
      <c r="N4" s="22" t="s">
        <v>48</v>
      </c>
      <c r="O4" s="22" t="s">
        <v>49</v>
      </c>
      <c r="P4" s="22" t="s">
        <v>50</v>
      </c>
      <c r="Q4" s="22" t="s">
        <v>51</v>
      </c>
      <c r="R4" s="22" t="s">
        <v>52</v>
      </c>
      <c r="S4" s="22" t="s">
        <v>53</v>
      </c>
      <c r="T4" s="22" t="s">
        <v>54</v>
      </c>
      <c r="U4" s="23"/>
    </row>
    <row r="5" spans="1:21" s="24" customFormat="1" ht="19.5" customHeight="1">
      <c r="A5" s="18">
        <v>3</v>
      </c>
      <c r="B5" s="18">
        <v>943</v>
      </c>
      <c r="C5" s="19" t="s">
        <v>55</v>
      </c>
      <c r="D5" s="20">
        <v>22</v>
      </c>
      <c r="E5" s="21">
        <v>3</v>
      </c>
      <c r="F5" s="22" t="s">
        <v>56</v>
      </c>
      <c r="G5" s="22" t="s">
        <v>57</v>
      </c>
      <c r="H5" s="22" t="s">
        <v>58</v>
      </c>
      <c r="I5" s="22" t="s">
        <v>38</v>
      </c>
      <c r="J5" s="22" t="s">
        <v>59</v>
      </c>
      <c r="K5" s="22" t="s">
        <v>60</v>
      </c>
      <c r="L5" s="22" t="s">
        <v>45</v>
      </c>
      <c r="M5" s="22" t="s">
        <v>61</v>
      </c>
      <c r="N5" s="22" t="s">
        <v>62</v>
      </c>
      <c r="O5" s="22" t="s">
        <v>63</v>
      </c>
      <c r="P5" s="22" t="s">
        <v>64</v>
      </c>
      <c r="Q5" s="22" t="s">
        <v>65</v>
      </c>
      <c r="R5" s="22" t="s">
        <v>66</v>
      </c>
      <c r="S5" s="22" t="s">
        <v>67</v>
      </c>
      <c r="T5" s="22" t="s">
        <v>52</v>
      </c>
      <c r="U5" s="22" t="s">
        <v>68</v>
      </c>
    </row>
    <row r="6" spans="1:21" s="24" customFormat="1" ht="19.5" customHeight="1">
      <c r="A6" s="18">
        <v>4</v>
      </c>
      <c r="B6" s="18">
        <v>810</v>
      </c>
      <c r="C6" s="19" t="s">
        <v>69</v>
      </c>
      <c r="D6" s="20">
        <v>11</v>
      </c>
      <c r="E6" s="21">
        <v>4</v>
      </c>
      <c r="F6" s="22" t="s">
        <v>70</v>
      </c>
      <c r="G6" s="22" t="s">
        <v>71</v>
      </c>
      <c r="H6" s="22" t="s">
        <v>72</v>
      </c>
      <c r="I6" s="22" t="s">
        <v>73</v>
      </c>
      <c r="J6" s="22" t="s">
        <v>23</v>
      </c>
      <c r="K6" s="22" t="s">
        <v>74</v>
      </c>
      <c r="L6" s="22" t="s">
        <v>75</v>
      </c>
      <c r="M6" s="22" t="s">
        <v>76</v>
      </c>
      <c r="N6" s="22" t="s">
        <v>77</v>
      </c>
      <c r="O6" s="22" t="s">
        <v>78</v>
      </c>
      <c r="P6" s="22" t="s">
        <v>79</v>
      </c>
      <c r="Q6" s="22" t="s">
        <v>80</v>
      </c>
      <c r="R6" s="22" t="s">
        <v>81</v>
      </c>
      <c r="S6" s="22" t="s">
        <v>82</v>
      </c>
      <c r="T6" s="22" t="s">
        <v>83</v>
      </c>
      <c r="U6" s="23"/>
    </row>
    <row r="7" spans="1:21" s="24" customFormat="1" ht="19.5" customHeight="1">
      <c r="A7" s="18">
        <v>5</v>
      </c>
      <c r="B7" s="18">
        <v>808</v>
      </c>
      <c r="C7" s="19" t="s">
        <v>84</v>
      </c>
      <c r="D7" s="20" t="s">
        <v>85</v>
      </c>
      <c r="E7" s="21">
        <v>5</v>
      </c>
      <c r="F7" s="22" t="s">
        <v>86</v>
      </c>
      <c r="G7" s="22" t="s">
        <v>87</v>
      </c>
      <c r="H7" s="22" t="s">
        <v>60</v>
      </c>
      <c r="I7" s="22" t="s">
        <v>88</v>
      </c>
      <c r="J7" s="22" t="s">
        <v>89</v>
      </c>
      <c r="K7" s="22" t="s">
        <v>56</v>
      </c>
      <c r="L7" s="22" t="s">
        <v>90</v>
      </c>
      <c r="M7" s="22" t="s">
        <v>91</v>
      </c>
      <c r="N7" s="22" t="s">
        <v>92</v>
      </c>
      <c r="O7" s="22" t="s">
        <v>27</v>
      </c>
      <c r="P7" s="22" t="s">
        <v>93</v>
      </c>
      <c r="Q7" s="22" t="s">
        <v>94</v>
      </c>
      <c r="R7" s="22" t="s">
        <v>95</v>
      </c>
      <c r="S7" s="22" t="s">
        <v>96</v>
      </c>
      <c r="T7" s="22" t="s">
        <v>97</v>
      </c>
      <c r="U7" s="23"/>
    </row>
    <row r="8" spans="1:21" s="24" customFormat="1" ht="19.5" customHeight="1">
      <c r="A8" s="18">
        <v>6</v>
      </c>
      <c r="B8" s="18">
        <v>805</v>
      </c>
      <c r="C8" s="19" t="s">
        <v>98</v>
      </c>
      <c r="D8" s="20" t="s">
        <v>99</v>
      </c>
      <c r="E8" s="21">
        <v>6</v>
      </c>
      <c r="F8" s="22" t="s">
        <v>100</v>
      </c>
      <c r="G8" s="22" t="s">
        <v>101</v>
      </c>
      <c r="H8" s="22" t="s">
        <v>102</v>
      </c>
      <c r="I8" s="22" t="s">
        <v>89</v>
      </c>
      <c r="J8" s="22" t="s">
        <v>103</v>
      </c>
      <c r="K8" s="22" t="s">
        <v>34</v>
      </c>
      <c r="L8" s="22" t="s">
        <v>104</v>
      </c>
      <c r="M8" s="22" t="s">
        <v>88</v>
      </c>
      <c r="N8" s="22" t="s">
        <v>50</v>
      </c>
      <c r="O8" s="22" t="s">
        <v>105</v>
      </c>
      <c r="P8" s="22" t="s">
        <v>106</v>
      </c>
      <c r="Q8" s="22" t="s">
        <v>30</v>
      </c>
      <c r="R8" s="22" t="s">
        <v>107</v>
      </c>
      <c r="S8" s="22" t="s">
        <v>49</v>
      </c>
      <c r="T8" s="22" t="s">
        <v>108</v>
      </c>
      <c r="U8" s="22" t="s">
        <v>109</v>
      </c>
    </row>
    <row r="9" spans="1:21" s="24" customFormat="1" ht="19.5" customHeight="1">
      <c r="A9" s="18">
        <v>7</v>
      </c>
      <c r="B9" s="18">
        <v>775</v>
      </c>
      <c r="C9" s="19" t="s">
        <v>110</v>
      </c>
      <c r="D9" s="20" t="s">
        <v>85</v>
      </c>
      <c r="E9" s="21">
        <v>7</v>
      </c>
      <c r="F9" s="22" t="s">
        <v>111</v>
      </c>
      <c r="G9" s="22" t="s">
        <v>112</v>
      </c>
      <c r="H9" s="22" t="s">
        <v>48</v>
      </c>
      <c r="I9" s="22" t="s">
        <v>113</v>
      </c>
      <c r="J9" s="22" t="s">
        <v>50</v>
      </c>
      <c r="K9" s="22" t="s">
        <v>63</v>
      </c>
      <c r="L9" s="22" t="s">
        <v>114</v>
      </c>
      <c r="M9" s="22" t="s">
        <v>115</v>
      </c>
      <c r="N9" s="22" t="s">
        <v>49</v>
      </c>
      <c r="O9" s="22" t="s">
        <v>116</v>
      </c>
      <c r="P9" s="22" t="s">
        <v>117</v>
      </c>
      <c r="Q9" s="22" t="s">
        <v>118</v>
      </c>
      <c r="R9" s="22" t="s">
        <v>81</v>
      </c>
      <c r="S9" s="22" t="s">
        <v>119</v>
      </c>
      <c r="T9" s="22" t="s">
        <v>120</v>
      </c>
      <c r="U9" s="22" t="s">
        <v>61</v>
      </c>
    </row>
    <row r="10" spans="1:21" s="24" customFormat="1" ht="19.5" customHeight="1">
      <c r="A10" s="18">
        <v>8</v>
      </c>
      <c r="B10" s="18">
        <v>720</v>
      </c>
      <c r="C10" s="19" t="s">
        <v>121</v>
      </c>
      <c r="D10" s="20" t="s">
        <v>122</v>
      </c>
      <c r="E10" s="21">
        <v>8</v>
      </c>
      <c r="F10" s="22" t="s">
        <v>42</v>
      </c>
      <c r="G10" s="22" t="s">
        <v>90</v>
      </c>
      <c r="H10" s="22" t="s">
        <v>123</v>
      </c>
      <c r="I10" s="22" t="s">
        <v>124</v>
      </c>
      <c r="J10" s="22" t="s">
        <v>125</v>
      </c>
      <c r="K10" s="22" t="s">
        <v>126</v>
      </c>
      <c r="L10" s="22" t="s">
        <v>65</v>
      </c>
      <c r="M10" s="22" t="s">
        <v>127</v>
      </c>
      <c r="N10" s="22" t="s">
        <v>128</v>
      </c>
      <c r="O10" s="22" t="s">
        <v>129</v>
      </c>
      <c r="P10" s="22" t="s">
        <v>130</v>
      </c>
      <c r="Q10" s="22" t="s">
        <v>131</v>
      </c>
      <c r="R10" s="22" t="s">
        <v>92</v>
      </c>
      <c r="S10" s="22" t="s">
        <v>132</v>
      </c>
      <c r="T10" s="22" t="s">
        <v>133</v>
      </c>
      <c r="U10" s="23"/>
    </row>
    <row r="11" spans="1:21" s="24" customFormat="1" ht="19.5" customHeight="1">
      <c r="A11" s="18">
        <v>9</v>
      </c>
      <c r="B11" s="18">
        <v>591</v>
      </c>
      <c r="C11" s="19" t="s">
        <v>134</v>
      </c>
      <c r="D11" s="20" t="s">
        <v>135</v>
      </c>
      <c r="E11" s="21">
        <v>9</v>
      </c>
      <c r="F11" s="22" t="s">
        <v>136</v>
      </c>
      <c r="G11" s="22" t="s">
        <v>102</v>
      </c>
      <c r="H11" s="22" t="s">
        <v>137</v>
      </c>
      <c r="I11" s="22" t="s">
        <v>138</v>
      </c>
      <c r="J11" s="22" t="s">
        <v>139</v>
      </c>
      <c r="K11" s="22" t="s">
        <v>140</v>
      </c>
      <c r="L11" s="22" t="s">
        <v>141</v>
      </c>
      <c r="M11" s="22" t="s">
        <v>142</v>
      </c>
      <c r="N11" s="22" t="s">
        <v>143</v>
      </c>
      <c r="O11" s="22" t="s">
        <v>144</v>
      </c>
      <c r="P11" s="22" t="s">
        <v>145</v>
      </c>
      <c r="Q11" s="22" t="s">
        <v>105</v>
      </c>
      <c r="R11" s="22" t="s">
        <v>146</v>
      </c>
      <c r="S11" s="22" t="s">
        <v>147</v>
      </c>
      <c r="T11" s="22" t="s">
        <v>106</v>
      </c>
      <c r="U11" s="23"/>
    </row>
    <row r="12" spans="1:21" s="24" customFormat="1" ht="19.5" customHeight="1">
      <c r="A12" s="18">
        <v>10</v>
      </c>
      <c r="B12" s="18">
        <v>545</v>
      </c>
      <c r="C12" s="19" t="s">
        <v>148</v>
      </c>
      <c r="D12" s="20" t="s">
        <v>149</v>
      </c>
      <c r="E12" s="21">
        <v>10</v>
      </c>
      <c r="F12" s="22" t="s">
        <v>150</v>
      </c>
      <c r="G12" s="22" t="s">
        <v>151</v>
      </c>
      <c r="H12" s="22" t="s">
        <v>152</v>
      </c>
      <c r="I12" s="22" t="s">
        <v>153</v>
      </c>
      <c r="J12" s="22" t="s">
        <v>154</v>
      </c>
      <c r="K12" s="22" t="s">
        <v>155</v>
      </c>
      <c r="L12" s="22" t="s">
        <v>156</v>
      </c>
      <c r="M12" s="22" t="s">
        <v>157</v>
      </c>
      <c r="N12" s="22" t="s">
        <v>158</v>
      </c>
      <c r="O12" s="22" t="s">
        <v>79</v>
      </c>
      <c r="P12" s="22" t="s">
        <v>159</v>
      </c>
      <c r="Q12" s="22" t="s">
        <v>82</v>
      </c>
      <c r="R12" s="22" t="s">
        <v>160</v>
      </c>
      <c r="S12" s="22" t="s">
        <v>161</v>
      </c>
      <c r="T12" s="22" t="s">
        <v>29</v>
      </c>
      <c r="U12" s="23"/>
    </row>
    <row r="13" spans="1:21" s="24" customFormat="1" ht="19.5" customHeight="1">
      <c r="A13" s="18">
        <v>11</v>
      </c>
      <c r="B13" s="18">
        <v>456</v>
      </c>
      <c r="C13" s="19" t="s">
        <v>162</v>
      </c>
      <c r="D13" s="20" t="s">
        <v>163</v>
      </c>
      <c r="E13" s="21">
        <v>11</v>
      </c>
      <c r="F13" s="22" t="s">
        <v>164</v>
      </c>
      <c r="G13" s="22" t="s">
        <v>165</v>
      </c>
      <c r="H13" s="22" t="s">
        <v>166</v>
      </c>
      <c r="I13" s="22" t="s">
        <v>167</v>
      </c>
      <c r="J13" s="22" t="s">
        <v>92</v>
      </c>
      <c r="K13" s="22" t="s">
        <v>168</v>
      </c>
      <c r="L13" s="22" t="s">
        <v>91</v>
      </c>
      <c r="M13" s="22" t="s">
        <v>117</v>
      </c>
      <c r="N13" s="22" t="s">
        <v>66</v>
      </c>
      <c r="O13" s="22" t="s">
        <v>169</v>
      </c>
      <c r="P13" s="22" t="s">
        <v>170</v>
      </c>
      <c r="Q13" s="22" t="s">
        <v>141</v>
      </c>
      <c r="R13" s="22" t="s">
        <v>73</v>
      </c>
      <c r="S13" s="22" t="s">
        <v>171</v>
      </c>
      <c r="T13" s="22" t="s">
        <v>172</v>
      </c>
      <c r="U13" s="23"/>
    </row>
    <row r="14" spans="1:21" s="24" customFormat="1" ht="19.5" customHeight="1">
      <c r="A14" s="18">
        <v>12</v>
      </c>
      <c r="B14" s="18">
        <v>421</v>
      </c>
      <c r="C14" s="19" t="s">
        <v>173</v>
      </c>
      <c r="D14" s="20" t="s">
        <v>174</v>
      </c>
      <c r="E14" s="21">
        <v>12</v>
      </c>
      <c r="F14" s="22" t="s">
        <v>175</v>
      </c>
      <c r="G14" s="22" t="s">
        <v>132</v>
      </c>
      <c r="H14" s="22" t="s">
        <v>154</v>
      </c>
      <c r="I14" s="22" t="s">
        <v>176</v>
      </c>
      <c r="J14" s="22" t="s">
        <v>177</v>
      </c>
      <c r="K14" s="22" t="s">
        <v>178</v>
      </c>
      <c r="L14" s="22" t="s">
        <v>179</v>
      </c>
      <c r="M14" s="22" t="s">
        <v>66</v>
      </c>
      <c r="N14" s="22" t="s">
        <v>164</v>
      </c>
      <c r="O14" s="22" t="s">
        <v>180</v>
      </c>
      <c r="P14" s="22" t="s">
        <v>181</v>
      </c>
      <c r="Q14" s="22" t="s">
        <v>182</v>
      </c>
      <c r="R14" s="22" t="s">
        <v>114</v>
      </c>
      <c r="S14" s="22" t="s">
        <v>141</v>
      </c>
      <c r="T14" s="22" t="s">
        <v>67</v>
      </c>
      <c r="U14" s="23"/>
    </row>
    <row r="15" spans="1:21" s="24" customFormat="1" ht="19.5" customHeight="1">
      <c r="A15" s="18">
        <v>13</v>
      </c>
      <c r="B15" s="18">
        <v>413</v>
      </c>
      <c r="C15" s="19" t="s">
        <v>183</v>
      </c>
      <c r="D15" s="20" t="s">
        <v>184</v>
      </c>
      <c r="E15" s="21">
        <v>13</v>
      </c>
      <c r="F15" s="22" t="s">
        <v>185</v>
      </c>
      <c r="G15" s="22" t="s">
        <v>186</v>
      </c>
      <c r="H15" s="22" t="s">
        <v>179</v>
      </c>
      <c r="I15" s="22" t="s">
        <v>187</v>
      </c>
      <c r="J15" s="22" t="s">
        <v>120</v>
      </c>
      <c r="K15" s="22" t="s">
        <v>188</v>
      </c>
      <c r="L15" s="22" t="s">
        <v>166</v>
      </c>
      <c r="M15" s="22" t="s">
        <v>96</v>
      </c>
      <c r="N15" s="22" t="s">
        <v>189</v>
      </c>
      <c r="O15" s="22" t="s">
        <v>180</v>
      </c>
      <c r="P15" s="22" t="s">
        <v>113</v>
      </c>
      <c r="Q15" s="22" t="s">
        <v>190</v>
      </c>
      <c r="R15" s="22" t="s">
        <v>141</v>
      </c>
      <c r="S15" s="22" t="s">
        <v>23</v>
      </c>
      <c r="T15" s="22" t="s">
        <v>191</v>
      </c>
      <c r="U15" s="22" t="s">
        <v>192</v>
      </c>
    </row>
    <row r="16" spans="1:21" s="24" customFormat="1" ht="19.5" customHeight="1">
      <c r="A16" s="18">
        <v>14</v>
      </c>
      <c r="B16" s="18">
        <v>333</v>
      </c>
      <c r="C16" s="19" t="s">
        <v>193</v>
      </c>
      <c r="D16" s="20" t="s">
        <v>85</v>
      </c>
      <c r="E16" s="21">
        <v>14</v>
      </c>
      <c r="F16" s="22" t="s">
        <v>194</v>
      </c>
      <c r="G16" s="22" t="s">
        <v>195</v>
      </c>
      <c r="H16" s="22" t="s">
        <v>30</v>
      </c>
      <c r="I16" s="22" t="s">
        <v>196</v>
      </c>
      <c r="J16" s="22" t="s">
        <v>197</v>
      </c>
      <c r="K16" s="22" t="s">
        <v>171</v>
      </c>
      <c r="L16" s="22" t="s">
        <v>66</v>
      </c>
      <c r="M16" s="22" t="s">
        <v>198</v>
      </c>
      <c r="N16" s="22" t="s">
        <v>199</v>
      </c>
      <c r="O16" s="22" t="s">
        <v>200</v>
      </c>
      <c r="P16" s="22" t="s">
        <v>152</v>
      </c>
      <c r="Q16" s="22" t="s">
        <v>201</v>
      </c>
      <c r="R16" s="22" t="s">
        <v>192</v>
      </c>
      <c r="S16" s="22" t="s">
        <v>178</v>
      </c>
      <c r="T16" s="22" t="s">
        <v>202</v>
      </c>
      <c r="U16" s="23"/>
    </row>
    <row r="17" spans="1:21" s="24" customFormat="1" ht="19.5" customHeight="1">
      <c r="A17" s="18">
        <v>15</v>
      </c>
      <c r="B17" s="18">
        <v>305</v>
      </c>
      <c r="C17" s="19" t="s">
        <v>203</v>
      </c>
      <c r="D17" s="20" t="s">
        <v>204</v>
      </c>
      <c r="E17" s="21">
        <v>15</v>
      </c>
      <c r="F17" s="22" t="s">
        <v>120</v>
      </c>
      <c r="G17" s="22" t="s">
        <v>205</v>
      </c>
      <c r="H17" s="22" t="s">
        <v>92</v>
      </c>
      <c r="I17" s="22" t="s">
        <v>170</v>
      </c>
      <c r="J17" s="22" t="s">
        <v>206</v>
      </c>
      <c r="K17" s="22" t="s">
        <v>37</v>
      </c>
      <c r="L17" s="22" t="s">
        <v>73</v>
      </c>
      <c r="M17" s="22" t="s">
        <v>90</v>
      </c>
      <c r="N17" s="22" t="s">
        <v>207</v>
      </c>
      <c r="O17" s="22" t="s">
        <v>153</v>
      </c>
      <c r="P17" s="22" t="s">
        <v>208</v>
      </c>
      <c r="Q17" s="22" t="s">
        <v>209</v>
      </c>
      <c r="R17" s="22" t="s">
        <v>154</v>
      </c>
      <c r="S17" s="22" t="s">
        <v>210</v>
      </c>
      <c r="T17" s="22" t="s">
        <v>211</v>
      </c>
      <c r="U17" s="23"/>
    </row>
    <row r="18" spans="1:21" s="24" customFormat="1" ht="19.5" customHeight="1">
      <c r="A18" s="18">
        <v>16</v>
      </c>
      <c r="B18" s="18">
        <v>302</v>
      </c>
      <c r="C18" s="19" t="s">
        <v>212</v>
      </c>
      <c r="D18" s="20" t="s">
        <v>213</v>
      </c>
      <c r="E18" s="21">
        <v>16</v>
      </c>
      <c r="F18" s="22" t="s">
        <v>189</v>
      </c>
      <c r="G18" s="22" t="s">
        <v>128</v>
      </c>
      <c r="H18" s="22" t="s">
        <v>214</v>
      </c>
      <c r="I18" s="22" t="s">
        <v>140</v>
      </c>
      <c r="J18" s="22" t="s">
        <v>215</v>
      </c>
      <c r="K18" s="22" t="s">
        <v>216</v>
      </c>
      <c r="L18" s="22" t="s">
        <v>217</v>
      </c>
      <c r="M18" s="22" t="s">
        <v>218</v>
      </c>
      <c r="N18" s="22" t="s">
        <v>219</v>
      </c>
      <c r="O18" s="22" t="s">
        <v>220</v>
      </c>
      <c r="P18" s="22" t="s">
        <v>221</v>
      </c>
      <c r="Q18" s="22" t="s">
        <v>92</v>
      </c>
      <c r="R18" s="22" t="s">
        <v>96</v>
      </c>
      <c r="S18" s="22" t="s">
        <v>194</v>
      </c>
      <c r="T18" s="22" t="s">
        <v>50</v>
      </c>
      <c r="U18" s="23"/>
    </row>
    <row r="19" spans="1:21" s="24" customFormat="1" ht="19.5" customHeight="1">
      <c r="A19" s="18">
        <v>17</v>
      </c>
      <c r="B19" s="18">
        <v>284</v>
      </c>
      <c r="C19" s="19" t="s">
        <v>222</v>
      </c>
      <c r="D19" s="20" t="s">
        <v>223</v>
      </c>
      <c r="E19" s="21">
        <v>17</v>
      </c>
      <c r="F19" s="22" t="s">
        <v>224</v>
      </c>
      <c r="G19" s="22" t="s">
        <v>225</v>
      </c>
      <c r="H19" s="22" t="s">
        <v>226</v>
      </c>
      <c r="I19" s="22" t="s">
        <v>227</v>
      </c>
      <c r="J19" s="22" t="s">
        <v>228</v>
      </c>
      <c r="K19" s="22" t="s">
        <v>229</v>
      </c>
      <c r="L19" s="22" t="s">
        <v>230</v>
      </c>
      <c r="M19" s="22" t="s">
        <v>231</v>
      </c>
      <c r="N19" s="22" t="s">
        <v>232</v>
      </c>
      <c r="O19" s="22" t="s">
        <v>233</v>
      </c>
      <c r="P19" s="22" t="s">
        <v>66</v>
      </c>
      <c r="Q19" s="22" t="s">
        <v>196</v>
      </c>
      <c r="R19" s="22" t="s">
        <v>234</v>
      </c>
      <c r="S19" s="22" t="s">
        <v>235</v>
      </c>
      <c r="T19" s="22" t="s">
        <v>124</v>
      </c>
      <c r="U19" s="23"/>
    </row>
    <row r="20" spans="1:21" s="24" customFormat="1" ht="19.5" customHeight="1">
      <c r="A20" s="18">
        <v>18</v>
      </c>
      <c r="B20" s="18">
        <v>237</v>
      </c>
      <c r="C20" s="19" t="s">
        <v>236</v>
      </c>
      <c r="D20" s="20" t="s">
        <v>237</v>
      </c>
      <c r="E20" s="21">
        <v>18</v>
      </c>
      <c r="F20" s="22" t="s">
        <v>238</v>
      </c>
      <c r="G20" s="22" t="s">
        <v>239</v>
      </c>
      <c r="H20" s="22" t="s">
        <v>240</v>
      </c>
      <c r="I20" s="22" t="s">
        <v>241</v>
      </c>
      <c r="J20" s="22" t="s">
        <v>242</v>
      </c>
      <c r="K20" s="22" t="s">
        <v>243</v>
      </c>
      <c r="L20" s="22" t="s">
        <v>229</v>
      </c>
      <c r="M20" s="22" t="s">
        <v>244</v>
      </c>
      <c r="N20" s="22" t="s">
        <v>245</v>
      </c>
      <c r="O20" s="22" t="s">
        <v>246</v>
      </c>
      <c r="P20" s="22" t="s">
        <v>247</v>
      </c>
      <c r="Q20" s="22" t="s">
        <v>248</v>
      </c>
      <c r="R20" s="22" t="s">
        <v>207</v>
      </c>
      <c r="S20" s="22" t="s">
        <v>249</v>
      </c>
      <c r="T20" s="22" t="s">
        <v>250</v>
      </c>
      <c r="U20" s="23"/>
    </row>
    <row r="21" spans="1:21" s="24" customFormat="1" ht="19.5" customHeight="1">
      <c r="A21" s="18">
        <v>19</v>
      </c>
      <c r="B21" s="18">
        <v>231</v>
      </c>
      <c r="C21" s="19" t="s">
        <v>251</v>
      </c>
      <c r="D21" s="20" t="s">
        <v>252</v>
      </c>
      <c r="E21" s="21">
        <v>19</v>
      </c>
      <c r="F21" s="22" t="s">
        <v>253</v>
      </c>
      <c r="G21" s="22" t="s">
        <v>171</v>
      </c>
      <c r="H21" s="22" t="s">
        <v>238</v>
      </c>
      <c r="I21" s="22" t="s">
        <v>24</v>
      </c>
      <c r="J21" s="22" t="s">
        <v>188</v>
      </c>
      <c r="K21" s="22" t="s">
        <v>254</v>
      </c>
      <c r="L21" s="22" t="s">
        <v>255</v>
      </c>
      <c r="M21" s="22" t="s">
        <v>165</v>
      </c>
      <c r="N21" s="22" t="s">
        <v>256</v>
      </c>
      <c r="O21" s="22" t="s">
        <v>257</v>
      </c>
      <c r="P21" s="22" t="s">
        <v>195</v>
      </c>
      <c r="Q21" s="22" t="s">
        <v>258</v>
      </c>
      <c r="R21" s="22" t="s">
        <v>259</v>
      </c>
      <c r="S21" s="22" t="s">
        <v>260</v>
      </c>
      <c r="T21" s="22" t="s">
        <v>44</v>
      </c>
      <c r="U21" s="23"/>
    </row>
    <row r="22" spans="1:21" s="24" customFormat="1" ht="19.5" customHeight="1">
      <c r="A22" s="18">
        <v>20</v>
      </c>
      <c r="B22" s="18">
        <v>196</v>
      </c>
      <c r="C22" s="19" t="s">
        <v>261</v>
      </c>
      <c r="D22" s="20" t="s">
        <v>223</v>
      </c>
      <c r="E22" s="21">
        <v>20</v>
      </c>
      <c r="F22" s="22" t="s">
        <v>228</v>
      </c>
      <c r="G22" s="22" t="s">
        <v>257</v>
      </c>
      <c r="H22" s="22" t="s">
        <v>225</v>
      </c>
      <c r="I22" s="22" t="s">
        <v>105</v>
      </c>
      <c r="J22" s="22" t="s">
        <v>196</v>
      </c>
      <c r="K22" s="22" t="s">
        <v>262</v>
      </c>
      <c r="L22" s="22" t="s">
        <v>263</v>
      </c>
      <c r="M22" s="22" t="s">
        <v>264</v>
      </c>
      <c r="N22" s="22" t="s">
        <v>192</v>
      </c>
      <c r="O22" s="22" t="s">
        <v>265</v>
      </c>
      <c r="P22" s="22" t="s">
        <v>266</v>
      </c>
      <c r="Q22" s="22" t="s">
        <v>200</v>
      </c>
      <c r="R22" s="22" t="s">
        <v>267</v>
      </c>
      <c r="S22" s="22" t="s">
        <v>268</v>
      </c>
      <c r="T22" s="22" t="s">
        <v>269</v>
      </c>
      <c r="U22" s="23"/>
    </row>
    <row r="23" spans="1:21" s="24" customFormat="1" ht="19.5" customHeight="1">
      <c r="A23" s="18">
        <v>21</v>
      </c>
      <c r="B23" s="18">
        <v>100</v>
      </c>
      <c r="C23" s="19" t="s">
        <v>270</v>
      </c>
      <c r="D23" s="20" t="s">
        <v>204</v>
      </c>
      <c r="E23" s="21">
        <v>21</v>
      </c>
      <c r="F23" s="22" t="s">
        <v>271</v>
      </c>
      <c r="G23" s="22" t="s">
        <v>244</v>
      </c>
      <c r="H23" s="22" t="s">
        <v>205</v>
      </c>
      <c r="I23" s="22" t="s">
        <v>272</v>
      </c>
      <c r="J23" s="22" t="s">
        <v>273</v>
      </c>
      <c r="K23" s="22" t="s">
        <v>157</v>
      </c>
      <c r="L23" s="22" t="s">
        <v>274</v>
      </c>
      <c r="M23" s="22" t="s">
        <v>275</v>
      </c>
      <c r="N23" s="22" t="s">
        <v>276</v>
      </c>
      <c r="O23" s="22" t="s">
        <v>277</v>
      </c>
      <c r="P23" s="22" t="s">
        <v>278</v>
      </c>
      <c r="Q23" s="22" t="s">
        <v>207</v>
      </c>
      <c r="R23" s="22" t="s">
        <v>279</v>
      </c>
      <c r="S23" s="22" t="s">
        <v>239</v>
      </c>
      <c r="T23" s="22" t="s">
        <v>280</v>
      </c>
      <c r="U23" s="23"/>
    </row>
  </sheetData>
  <sheetProtection/>
  <mergeCells count="1">
    <mergeCell ref="F1:U1"/>
  </mergeCells>
  <printOptions horizontalCentered="1"/>
  <pageMargins left="0.1968503937007874" right="0.1968503937007874" top="1.11" bottom="0.7480314960629921" header="0.31496062992125984" footer="0.31496062992125984"/>
  <pageSetup horizontalDpi="600" verticalDpi="600" orientation="landscape" paperSize="9" r:id="rId1"/>
  <headerFooter>
    <oddHeader>&amp;L
&amp;C&amp;"Arial,Gras"&amp;18Les Joutes de Versailles
Epée&amp;R&amp;"Comic Sans MS,Normal"&amp;12 22 mars 2015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Y23"/>
  <sheetViews>
    <sheetView zoomScalePageLayoutView="0" workbookViewId="0" topLeftCell="A1">
      <selection activeCell="AB23" sqref="AB23"/>
    </sheetView>
  </sheetViews>
  <sheetFormatPr defaultColWidth="11.421875" defaultRowHeight="12.75"/>
  <cols>
    <col min="1" max="1" width="24.7109375" style="38" customWidth="1"/>
    <col min="2" max="2" width="6.8515625" style="38" customWidth="1"/>
    <col min="3" max="3" width="3.7109375" style="40" customWidth="1"/>
    <col min="4" max="4" width="1.28515625" style="57" customWidth="1"/>
    <col min="5" max="5" width="3.7109375" style="39" customWidth="1"/>
    <col min="6" max="25" width="3.7109375" style="27" customWidth="1"/>
    <col min="26" max="16384" width="11.421875" style="27" customWidth="1"/>
  </cols>
  <sheetData>
    <row r="1" spans="1:25" s="32" customFormat="1" ht="12.75">
      <c r="A1" s="28" t="s">
        <v>281</v>
      </c>
      <c r="B1" s="29" t="s">
        <v>282</v>
      </c>
      <c r="C1" s="30"/>
      <c r="D1" s="31"/>
      <c r="E1" s="28">
        <v>1</v>
      </c>
      <c r="F1" s="28">
        <v>2</v>
      </c>
      <c r="G1" s="28">
        <v>3</v>
      </c>
      <c r="H1" s="28">
        <v>4</v>
      </c>
      <c r="I1" s="28">
        <v>5</v>
      </c>
      <c r="J1" s="28">
        <v>6</v>
      </c>
      <c r="K1" s="28">
        <v>7</v>
      </c>
      <c r="L1" s="28">
        <v>8</v>
      </c>
      <c r="M1" s="28">
        <v>9</v>
      </c>
      <c r="N1" s="28">
        <v>10</v>
      </c>
      <c r="O1" s="28">
        <v>11</v>
      </c>
      <c r="P1" s="28">
        <v>12</v>
      </c>
      <c r="Q1" s="28">
        <v>13</v>
      </c>
      <c r="R1" s="28">
        <v>14</v>
      </c>
      <c r="S1" s="28">
        <v>15</v>
      </c>
      <c r="T1" s="28">
        <v>16</v>
      </c>
      <c r="U1" s="28">
        <v>17</v>
      </c>
      <c r="V1" s="28">
        <v>18</v>
      </c>
      <c r="W1" s="28">
        <v>19</v>
      </c>
      <c r="X1" s="28">
        <v>20</v>
      </c>
      <c r="Y1" s="28">
        <v>21</v>
      </c>
    </row>
    <row r="2" spans="1:25" s="37" customFormat="1" ht="4.5" customHeight="1">
      <c r="A2" s="33"/>
      <c r="B2" s="34"/>
      <c r="C2" s="35"/>
      <c r="D2" s="36"/>
      <c r="E2" s="33"/>
      <c r="F2" s="33"/>
      <c r="G2" s="33"/>
      <c r="H2" s="33"/>
      <c r="I2" s="33"/>
      <c r="J2" s="33"/>
      <c r="K2" s="33"/>
      <c r="L2" s="33"/>
      <c r="M2" s="33"/>
      <c r="N2" s="33"/>
      <c r="O2" s="33"/>
      <c r="P2" s="33"/>
      <c r="Q2" s="33"/>
      <c r="R2" s="33"/>
      <c r="S2" s="33"/>
      <c r="T2" s="33"/>
      <c r="U2" s="33"/>
      <c r="V2" s="33"/>
      <c r="W2" s="33"/>
      <c r="X2" s="33"/>
      <c r="Y2" s="33"/>
    </row>
    <row r="3" spans="1:25" s="38" customFormat="1" ht="12.75">
      <c r="A3" s="38" t="s">
        <v>284</v>
      </c>
      <c r="B3" s="38" t="s">
        <v>285</v>
      </c>
      <c r="C3" s="41">
        <v>1</v>
      </c>
      <c r="D3" s="42"/>
      <c r="E3" s="43"/>
      <c r="F3" s="44">
        <v>15</v>
      </c>
      <c r="G3" s="45">
        <v>12</v>
      </c>
      <c r="H3" s="46">
        <v>8</v>
      </c>
      <c r="I3" s="47">
        <v>10</v>
      </c>
      <c r="J3" s="44">
        <v>15</v>
      </c>
      <c r="K3" s="44">
        <v>15</v>
      </c>
      <c r="L3" s="45">
        <v>12</v>
      </c>
      <c r="M3" s="44">
        <v>14</v>
      </c>
      <c r="N3" s="48">
        <v>18</v>
      </c>
      <c r="O3" s="49">
        <v>19</v>
      </c>
      <c r="P3" s="44">
        <v>17</v>
      </c>
      <c r="Q3" s="45">
        <v>13</v>
      </c>
      <c r="R3" s="44">
        <v>17</v>
      </c>
      <c r="S3" s="48">
        <v>18</v>
      </c>
      <c r="T3" s="44">
        <v>15</v>
      </c>
      <c r="U3" s="50">
        <v>24</v>
      </c>
      <c r="V3" s="51"/>
      <c r="W3" s="51"/>
      <c r="X3" s="51"/>
      <c r="Y3" s="51"/>
    </row>
    <row r="4" spans="1:25" ht="12.75">
      <c r="A4" s="38" t="s">
        <v>286</v>
      </c>
      <c r="B4" s="38" t="s">
        <v>285</v>
      </c>
      <c r="C4" s="41">
        <v>2</v>
      </c>
      <c r="D4" s="42"/>
      <c r="E4" s="46">
        <v>9</v>
      </c>
      <c r="F4" s="43"/>
      <c r="G4" s="44">
        <v>15</v>
      </c>
      <c r="H4" s="45">
        <v>12</v>
      </c>
      <c r="I4" s="44">
        <v>15</v>
      </c>
      <c r="J4" s="45">
        <v>11</v>
      </c>
      <c r="K4" s="52">
        <v>6</v>
      </c>
      <c r="L4" s="45">
        <v>13</v>
      </c>
      <c r="M4" s="49">
        <v>19</v>
      </c>
      <c r="N4" s="44">
        <v>16</v>
      </c>
      <c r="O4" s="44">
        <v>14</v>
      </c>
      <c r="P4" s="48">
        <v>18</v>
      </c>
      <c r="Q4" s="48">
        <v>18</v>
      </c>
      <c r="R4" s="53">
        <v>22</v>
      </c>
      <c r="S4" s="51"/>
      <c r="T4" s="45">
        <v>13</v>
      </c>
      <c r="U4" s="51"/>
      <c r="V4" s="51"/>
      <c r="W4" s="49">
        <v>21</v>
      </c>
      <c r="X4" s="51"/>
      <c r="Y4" s="51"/>
    </row>
    <row r="5" spans="1:25" ht="12.75">
      <c r="A5" s="38" t="s">
        <v>287</v>
      </c>
      <c r="B5" s="38" t="s">
        <v>285</v>
      </c>
      <c r="C5" s="41">
        <v>3</v>
      </c>
      <c r="D5" s="42"/>
      <c r="E5" s="45">
        <v>12</v>
      </c>
      <c r="F5" s="46">
        <v>9</v>
      </c>
      <c r="G5" s="43"/>
      <c r="H5" s="44">
        <v>16</v>
      </c>
      <c r="I5" s="44">
        <v>15</v>
      </c>
      <c r="J5" s="45">
        <v>12</v>
      </c>
      <c r="K5" s="47">
        <v>10</v>
      </c>
      <c r="L5" s="44">
        <v>15</v>
      </c>
      <c r="M5" s="44">
        <v>17</v>
      </c>
      <c r="N5" s="44">
        <v>16</v>
      </c>
      <c r="O5" s="49">
        <v>19</v>
      </c>
      <c r="P5" s="51"/>
      <c r="Q5" s="44">
        <v>14</v>
      </c>
      <c r="R5" s="49">
        <v>21</v>
      </c>
      <c r="S5" s="44">
        <v>15</v>
      </c>
      <c r="T5" s="48">
        <v>18</v>
      </c>
      <c r="U5" s="51"/>
      <c r="V5" s="49">
        <v>20</v>
      </c>
      <c r="W5" s="51"/>
      <c r="X5" s="51"/>
      <c r="Y5" s="53">
        <v>22</v>
      </c>
    </row>
    <row r="6" spans="1:25" ht="12.75">
      <c r="A6" s="38" t="s">
        <v>288</v>
      </c>
      <c r="B6" s="38" t="s">
        <v>285</v>
      </c>
      <c r="C6" s="41">
        <v>4</v>
      </c>
      <c r="D6" s="42"/>
      <c r="E6" s="44">
        <v>16</v>
      </c>
      <c r="F6" s="45">
        <v>12</v>
      </c>
      <c r="G6" s="46">
        <v>8</v>
      </c>
      <c r="H6" s="43"/>
      <c r="I6" s="47">
        <v>10</v>
      </c>
      <c r="J6" s="47">
        <v>10</v>
      </c>
      <c r="K6" s="44">
        <v>14</v>
      </c>
      <c r="L6" s="45">
        <v>11</v>
      </c>
      <c r="M6" s="44">
        <v>15</v>
      </c>
      <c r="N6" s="51"/>
      <c r="O6" s="44">
        <v>15</v>
      </c>
      <c r="P6" s="44">
        <v>15</v>
      </c>
      <c r="Q6" s="44">
        <v>15</v>
      </c>
      <c r="R6" s="48">
        <v>18</v>
      </c>
      <c r="S6" s="51"/>
      <c r="T6" s="51"/>
      <c r="U6" s="51"/>
      <c r="V6" s="51"/>
      <c r="W6" s="48">
        <v>18</v>
      </c>
      <c r="X6" s="53">
        <v>22</v>
      </c>
      <c r="Y6" s="50">
        <v>24</v>
      </c>
    </row>
    <row r="7" spans="1:25" ht="12.75">
      <c r="A7" s="38" t="s">
        <v>289</v>
      </c>
      <c r="B7" s="38" t="s">
        <v>290</v>
      </c>
      <c r="C7" s="41">
        <v>5</v>
      </c>
      <c r="D7" s="42"/>
      <c r="E7" s="44">
        <v>14</v>
      </c>
      <c r="F7" s="46">
        <v>9</v>
      </c>
      <c r="G7" s="46">
        <v>9</v>
      </c>
      <c r="H7" s="44">
        <v>14</v>
      </c>
      <c r="I7" s="43"/>
      <c r="J7" s="45">
        <v>12</v>
      </c>
      <c r="K7" s="44">
        <v>15</v>
      </c>
      <c r="L7" s="47">
        <v>10</v>
      </c>
      <c r="M7" s="45">
        <v>12</v>
      </c>
      <c r="N7" s="51"/>
      <c r="O7" s="51"/>
      <c r="P7" s="45">
        <v>13</v>
      </c>
      <c r="Q7" s="44">
        <v>14</v>
      </c>
      <c r="R7" s="50">
        <v>23</v>
      </c>
      <c r="S7" s="51"/>
      <c r="T7" s="49">
        <v>19</v>
      </c>
      <c r="U7" s="47">
        <v>10</v>
      </c>
      <c r="V7" s="51"/>
      <c r="W7" s="44">
        <v>16</v>
      </c>
      <c r="X7" s="49">
        <v>20</v>
      </c>
      <c r="Y7" s="51"/>
    </row>
    <row r="8" spans="1:25" ht="12.75">
      <c r="A8" s="38" t="s">
        <v>291</v>
      </c>
      <c r="B8" s="38" t="s">
        <v>292</v>
      </c>
      <c r="C8" s="41">
        <v>6</v>
      </c>
      <c r="D8" s="42"/>
      <c r="E8" s="46">
        <v>9</v>
      </c>
      <c r="F8" s="45">
        <v>13</v>
      </c>
      <c r="G8" s="45">
        <v>12</v>
      </c>
      <c r="H8" s="44">
        <v>14</v>
      </c>
      <c r="I8" s="45">
        <v>12</v>
      </c>
      <c r="J8" s="43"/>
      <c r="K8" s="49">
        <v>20</v>
      </c>
      <c r="L8" s="47">
        <v>10</v>
      </c>
      <c r="M8" s="44">
        <v>14</v>
      </c>
      <c r="N8" s="51"/>
      <c r="O8" s="44">
        <v>14</v>
      </c>
      <c r="P8" s="51"/>
      <c r="Q8" s="51"/>
      <c r="R8" s="44">
        <v>16</v>
      </c>
      <c r="S8" s="44">
        <v>14</v>
      </c>
      <c r="T8" s="44">
        <v>16</v>
      </c>
      <c r="U8" s="51"/>
      <c r="V8" s="44">
        <v>17</v>
      </c>
      <c r="W8" s="45">
        <v>13</v>
      </c>
      <c r="X8" s="49">
        <v>19</v>
      </c>
      <c r="Y8" s="49">
        <v>21</v>
      </c>
    </row>
    <row r="9" spans="1:25" ht="12.75">
      <c r="A9" s="38" t="s">
        <v>293</v>
      </c>
      <c r="B9" s="38" t="s">
        <v>290</v>
      </c>
      <c r="C9" s="41">
        <v>7</v>
      </c>
      <c r="D9" s="42"/>
      <c r="E9" s="46">
        <v>9</v>
      </c>
      <c r="F9" s="48">
        <v>18</v>
      </c>
      <c r="G9" s="44">
        <v>14</v>
      </c>
      <c r="H9" s="47">
        <v>10</v>
      </c>
      <c r="I9" s="46">
        <v>9</v>
      </c>
      <c r="J9" s="54">
        <v>4</v>
      </c>
      <c r="K9" s="43"/>
      <c r="L9" s="45">
        <v>13</v>
      </c>
      <c r="M9" s="44">
        <v>17</v>
      </c>
      <c r="N9" s="51"/>
      <c r="O9" s="44">
        <v>14</v>
      </c>
      <c r="P9" s="44">
        <v>14</v>
      </c>
      <c r="Q9" s="44">
        <v>15</v>
      </c>
      <c r="R9" s="44">
        <v>14</v>
      </c>
      <c r="S9" s="44">
        <v>15</v>
      </c>
      <c r="T9" s="44">
        <v>17</v>
      </c>
      <c r="U9" s="44">
        <v>14</v>
      </c>
      <c r="V9" s="44">
        <v>16</v>
      </c>
      <c r="W9" s="51"/>
      <c r="X9" s="51"/>
      <c r="Y9" s="51"/>
    </row>
    <row r="10" spans="1:25" ht="12.75">
      <c r="A10" s="38" t="s">
        <v>294</v>
      </c>
      <c r="B10" s="38" t="s">
        <v>295</v>
      </c>
      <c r="C10" s="41">
        <v>8</v>
      </c>
      <c r="D10" s="42"/>
      <c r="E10" s="45">
        <v>12</v>
      </c>
      <c r="F10" s="45">
        <v>11</v>
      </c>
      <c r="G10" s="46">
        <v>9</v>
      </c>
      <c r="H10" s="45">
        <v>13</v>
      </c>
      <c r="I10" s="44">
        <v>14</v>
      </c>
      <c r="J10" s="44">
        <v>14</v>
      </c>
      <c r="K10" s="45">
        <v>11</v>
      </c>
      <c r="L10" s="43"/>
      <c r="M10" s="46">
        <v>8</v>
      </c>
      <c r="N10" s="45">
        <v>12</v>
      </c>
      <c r="O10" s="51"/>
      <c r="P10" s="51"/>
      <c r="Q10" s="48">
        <v>18</v>
      </c>
      <c r="R10" s="44">
        <v>15</v>
      </c>
      <c r="S10" s="44">
        <v>17</v>
      </c>
      <c r="T10" s="51"/>
      <c r="U10" s="51"/>
      <c r="V10" s="49">
        <v>19</v>
      </c>
      <c r="W10" s="44">
        <v>16</v>
      </c>
      <c r="X10" s="44">
        <v>15</v>
      </c>
      <c r="Y10" s="51"/>
    </row>
    <row r="11" spans="1:25" ht="12.75">
      <c r="A11" s="38" t="s">
        <v>296</v>
      </c>
      <c r="B11" s="38" t="s">
        <v>297</v>
      </c>
      <c r="C11" s="41">
        <v>9</v>
      </c>
      <c r="D11" s="42"/>
      <c r="E11" s="47">
        <v>10</v>
      </c>
      <c r="F11" s="54">
        <v>5</v>
      </c>
      <c r="G11" s="46">
        <v>7</v>
      </c>
      <c r="H11" s="46">
        <v>9</v>
      </c>
      <c r="I11" s="45">
        <v>12</v>
      </c>
      <c r="J11" s="47">
        <v>10</v>
      </c>
      <c r="K11" s="46">
        <v>7</v>
      </c>
      <c r="L11" s="44">
        <v>16</v>
      </c>
      <c r="M11" s="43"/>
      <c r="N11" s="44">
        <v>17</v>
      </c>
      <c r="O11" s="51"/>
      <c r="P11" s="51"/>
      <c r="Q11" s="51"/>
      <c r="R11" s="47">
        <v>10</v>
      </c>
      <c r="S11" s="49">
        <v>21</v>
      </c>
      <c r="T11" s="51"/>
      <c r="U11" s="45">
        <v>11</v>
      </c>
      <c r="V11" s="49">
        <v>21</v>
      </c>
      <c r="W11" s="51"/>
      <c r="X11" s="49">
        <v>19</v>
      </c>
      <c r="Y11" s="49">
        <v>21</v>
      </c>
    </row>
    <row r="12" spans="1:25" ht="12.75">
      <c r="A12" s="38" t="s">
        <v>298</v>
      </c>
      <c r="B12" s="38" t="s">
        <v>292</v>
      </c>
      <c r="C12" s="41">
        <v>10</v>
      </c>
      <c r="D12" s="42"/>
      <c r="E12" s="52">
        <v>6</v>
      </c>
      <c r="F12" s="46">
        <v>8</v>
      </c>
      <c r="G12" s="46">
        <v>8</v>
      </c>
      <c r="H12" s="51"/>
      <c r="I12" s="51"/>
      <c r="J12" s="51"/>
      <c r="K12" s="51"/>
      <c r="L12" s="45">
        <v>12</v>
      </c>
      <c r="M12" s="46">
        <v>7</v>
      </c>
      <c r="N12" s="43"/>
      <c r="O12" s="45">
        <v>11</v>
      </c>
      <c r="P12" s="44">
        <v>15</v>
      </c>
      <c r="Q12" s="45">
        <v>11</v>
      </c>
      <c r="R12" s="46">
        <v>9</v>
      </c>
      <c r="S12" s="50">
        <v>23</v>
      </c>
      <c r="T12" s="51"/>
      <c r="U12" s="49">
        <v>20</v>
      </c>
      <c r="V12" s="53">
        <v>22</v>
      </c>
      <c r="W12" s="48">
        <v>18</v>
      </c>
      <c r="X12" s="48">
        <v>18</v>
      </c>
      <c r="Y12" s="44">
        <v>17</v>
      </c>
    </row>
    <row r="13" spans="1:25" ht="12.75">
      <c r="A13" s="38" t="s">
        <v>299</v>
      </c>
      <c r="B13" s="38" t="s">
        <v>297</v>
      </c>
      <c r="C13" s="41">
        <v>11</v>
      </c>
      <c r="D13" s="42"/>
      <c r="E13" s="54">
        <v>5</v>
      </c>
      <c r="F13" s="47">
        <v>10</v>
      </c>
      <c r="G13" s="54">
        <v>5</v>
      </c>
      <c r="H13" s="46">
        <v>9</v>
      </c>
      <c r="I13" s="51"/>
      <c r="J13" s="47">
        <v>10</v>
      </c>
      <c r="K13" s="47">
        <v>10</v>
      </c>
      <c r="L13" s="51"/>
      <c r="M13" s="51"/>
      <c r="N13" s="45">
        <v>13</v>
      </c>
      <c r="O13" s="43"/>
      <c r="P13" s="51"/>
      <c r="Q13" s="44">
        <v>16</v>
      </c>
      <c r="R13" s="45">
        <v>13</v>
      </c>
      <c r="S13" s="51"/>
      <c r="T13" s="49">
        <v>19</v>
      </c>
      <c r="U13" s="44">
        <v>14</v>
      </c>
      <c r="V13" s="44">
        <v>15</v>
      </c>
      <c r="W13" s="44">
        <v>16</v>
      </c>
      <c r="X13" s="44">
        <v>14</v>
      </c>
      <c r="Y13" s="44">
        <v>15</v>
      </c>
    </row>
    <row r="14" spans="1:25" ht="12.75">
      <c r="A14" s="38" t="s">
        <v>300</v>
      </c>
      <c r="B14" s="38" t="s">
        <v>301</v>
      </c>
      <c r="C14" s="41">
        <v>12</v>
      </c>
      <c r="D14" s="42"/>
      <c r="E14" s="46">
        <v>7</v>
      </c>
      <c r="F14" s="52">
        <v>6</v>
      </c>
      <c r="G14" s="51"/>
      <c r="H14" s="46">
        <v>9</v>
      </c>
      <c r="I14" s="45">
        <v>11</v>
      </c>
      <c r="J14" s="51"/>
      <c r="K14" s="47">
        <v>10</v>
      </c>
      <c r="L14" s="51"/>
      <c r="M14" s="51"/>
      <c r="N14" s="46">
        <v>9</v>
      </c>
      <c r="O14" s="51"/>
      <c r="P14" s="43"/>
      <c r="Q14" s="44">
        <v>14</v>
      </c>
      <c r="R14" s="44">
        <v>14</v>
      </c>
      <c r="S14" s="44">
        <v>17</v>
      </c>
      <c r="T14" s="45">
        <v>12</v>
      </c>
      <c r="U14" s="48">
        <v>18</v>
      </c>
      <c r="V14" s="45">
        <v>13</v>
      </c>
      <c r="W14" s="49">
        <v>19</v>
      </c>
      <c r="X14" s="44">
        <v>14</v>
      </c>
      <c r="Y14" s="44">
        <v>17</v>
      </c>
    </row>
    <row r="15" spans="1:25" ht="12.75">
      <c r="A15" s="38" t="s">
        <v>302</v>
      </c>
      <c r="B15" s="38" t="s">
        <v>297</v>
      </c>
      <c r="C15" s="41">
        <v>13</v>
      </c>
      <c r="D15" s="42"/>
      <c r="E15" s="45">
        <v>11</v>
      </c>
      <c r="F15" s="52">
        <v>6</v>
      </c>
      <c r="G15" s="47">
        <v>10</v>
      </c>
      <c r="H15" s="46">
        <v>9</v>
      </c>
      <c r="I15" s="47">
        <v>10</v>
      </c>
      <c r="J15" s="51"/>
      <c r="K15" s="46">
        <v>9</v>
      </c>
      <c r="L15" s="52">
        <v>6</v>
      </c>
      <c r="M15" s="51"/>
      <c r="N15" s="45">
        <v>13</v>
      </c>
      <c r="O15" s="46">
        <v>8</v>
      </c>
      <c r="P15" s="47">
        <v>10</v>
      </c>
      <c r="Q15" s="43"/>
      <c r="R15" s="51"/>
      <c r="S15" s="51"/>
      <c r="T15" s="44">
        <v>17</v>
      </c>
      <c r="U15" s="48">
        <v>18</v>
      </c>
      <c r="V15" s="44">
        <v>16</v>
      </c>
      <c r="W15" s="45">
        <v>11</v>
      </c>
      <c r="X15" s="49">
        <v>20</v>
      </c>
      <c r="Y15" s="44">
        <v>14</v>
      </c>
    </row>
    <row r="16" spans="1:25" ht="12.75">
      <c r="A16" s="38" t="s">
        <v>303</v>
      </c>
      <c r="B16" s="38" t="s">
        <v>304</v>
      </c>
      <c r="C16" s="41">
        <v>14</v>
      </c>
      <c r="D16" s="42"/>
      <c r="E16" s="46">
        <v>7</v>
      </c>
      <c r="F16" s="55">
        <v>2</v>
      </c>
      <c r="G16" s="54">
        <v>3</v>
      </c>
      <c r="H16" s="52">
        <v>6</v>
      </c>
      <c r="I16" s="56">
        <v>1</v>
      </c>
      <c r="J16" s="46">
        <v>8</v>
      </c>
      <c r="K16" s="47">
        <v>10</v>
      </c>
      <c r="L16" s="46">
        <v>9</v>
      </c>
      <c r="M16" s="44">
        <v>14</v>
      </c>
      <c r="N16" s="44">
        <v>15</v>
      </c>
      <c r="O16" s="45">
        <v>11</v>
      </c>
      <c r="P16" s="47">
        <v>10</v>
      </c>
      <c r="Q16" s="51"/>
      <c r="R16" s="43"/>
      <c r="S16" s="45">
        <v>11</v>
      </c>
      <c r="T16" s="51"/>
      <c r="U16" s="45">
        <v>12</v>
      </c>
      <c r="V16" s="51"/>
      <c r="W16" s="51"/>
      <c r="X16" s="51"/>
      <c r="Y16" s="44">
        <v>15</v>
      </c>
    </row>
    <row r="17" spans="1:25" ht="12.75">
      <c r="A17" s="38" t="s">
        <v>305</v>
      </c>
      <c r="B17" s="38" t="s">
        <v>306</v>
      </c>
      <c r="C17" s="41">
        <v>15</v>
      </c>
      <c r="D17" s="42"/>
      <c r="E17" s="52">
        <v>6</v>
      </c>
      <c r="F17" s="51"/>
      <c r="G17" s="46">
        <v>9</v>
      </c>
      <c r="H17" s="51"/>
      <c r="I17" s="51"/>
      <c r="J17" s="47">
        <v>10</v>
      </c>
      <c r="K17" s="46">
        <v>9</v>
      </c>
      <c r="L17" s="46">
        <v>7</v>
      </c>
      <c r="M17" s="54">
        <v>3</v>
      </c>
      <c r="N17" s="56">
        <v>1</v>
      </c>
      <c r="O17" s="51"/>
      <c r="P17" s="46">
        <v>7</v>
      </c>
      <c r="Q17" s="51"/>
      <c r="R17" s="45">
        <v>13</v>
      </c>
      <c r="S17" s="43"/>
      <c r="T17" s="44">
        <v>15</v>
      </c>
      <c r="U17" s="45">
        <v>13</v>
      </c>
      <c r="V17" s="44">
        <v>16</v>
      </c>
      <c r="W17" s="44">
        <v>16</v>
      </c>
      <c r="X17" s="45">
        <v>13</v>
      </c>
      <c r="Y17" s="44">
        <v>17</v>
      </c>
    </row>
    <row r="18" spans="1:25" ht="12.75">
      <c r="A18" s="38" t="s">
        <v>307</v>
      </c>
      <c r="B18" s="38" t="s">
        <v>292</v>
      </c>
      <c r="C18" s="41">
        <v>16</v>
      </c>
      <c r="D18" s="42"/>
      <c r="E18" s="46">
        <v>9</v>
      </c>
      <c r="F18" s="45">
        <v>11</v>
      </c>
      <c r="G18" s="52">
        <v>6</v>
      </c>
      <c r="H18" s="51"/>
      <c r="I18" s="54">
        <v>5</v>
      </c>
      <c r="J18" s="46">
        <v>8</v>
      </c>
      <c r="K18" s="46">
        <v>7</v>
      </c>
      <c r="L18" s="51"/>
      <c r="M18" s="51"/>
      <c r="N18" s="51"/>
      <c r="O18" s="54">
        <v>5</v>
      </c>
      <c r="P18" s="45">
        <v>12</v>
      </c>
      <c r="Q18" s="46">
        <v>7</v>
      </c>
      <c r="R18" s="51"/>
      <c r="S18" s="46">
        <v>9</v>
      </c>
      <c r="T18" s="43"/>
      <c r="U18" s="44">
        <v>15</v>
      </c>
      <c r="V18" s="47">
        <v>10</v>
      </c>
      <c r="W18" s="44">
        <v>16</v>
      </c>
      <c r="X18" s="49">
        <v>20</v>
      </c>
      <c r="Y18" s="44">
        <v>14</v>
      </c>
    </row>
    <row r="19" spans="1:25" ht="12.75">
      <c r="A19" s="38" t="s">
        <v>308</v>
      </c>
      <c r="B19" s="38" t="s">
        <v>285</v>
      </c>
      <c r="C19" s="41">
        <v>17</v>
      </c>
      <c r="D19" s="42"/>
      <c r="E19" s="56">
        <v>0</v>
      </c>
      <c r="F19" s="51"/>
      <c r="G19" s="51"/>
      <c r="H19" s="51"/>
      <c r="I19" s="44">
        <v>14</v>
      </c>
      <c r="J19" s="51"/>
      <c r="K19" s="47">
        <v>10</v>
      </c>
      <c r="L19" s="51"/>
      <c r="M19" s="45">
        <v>13</v>
      </c>
      <c r="N19" s="54">
        <v>4</v>
      </c>
      <c r="O19" s="47">
        <v>10</v>
      </c>
      <c r="P19" s="52">
        <v>6</v>
      </c>
      <c r="Q19" s="52">
        <v>6</v>
      </c>
      <c r="R19" s="45">
        <v>12</v>
      </c>
      <c r="S19" s="45">
        <v>11</v>
      </c>
      <c r="T19" s="46">
        <v>9</v>
      </c>
      <c r="U19" s="43"/>
      <c r="V19" s="46">
        <v>7</v>
      </c>
      <c r="W19" s="44">
        <v>17</v>
      </c>
      <c r="X19" s="46">
        <v>7</v>
      </c>
      <c r="Y19" s="44">
        <v>16</v>
      </c>
    </row>
    <row r="20" spans="1:25" ht="12.75">
      <c r="A20" s="38" t="s">
        <v>309</v>
      </c>
      <c r="B20" s="38" t="s">
        <v>295</v>
      </c>
      <c r="C20" s="41">
        <v>18</v>
      </c>
      <c r="D20" s="42"/>
      <c r="E20" s="51"/>
      <c r="F20" s="51"/>
      <c r="G20" s="54">
        <v>4</v>
      </c>
      <c r="H20" s="51"/>
      <c r="I20" s="51"/>
      <c r="J20" s="46">
        <v>7</v>
      </c>
      <c r="K20" s="46">
        <v>8</v>
      </c>
      <c r="L20" s="54">
        <v>5</v>
      </c>
      <c r="M20" s="54">
        <v>3</v>
      </c>
      <c r="N20" s="55">
        <v>2</v>
      </c>
      <c r="O20" s="46">
        <v>9</v>
      </c>
      <c r="P20" s="45">
        <v>11</v>
      </c>
      <c r="Q20" s="46">
        <v>8</v>
      </c>
      <c r="R20" s="51"/>
      <c r="S20" s="46">
        <v>8</v>
      </c>
      <c r="T20" s="44">
        <v>14</v>
      </c>
      <c r="U20" s="44">
        <v>17</v>
      </c>
      <c r="V20" s="43"/>
      <c r="W20" s="46">
        <v>9</v>
      </c>
      <c r="X20" s="44">
        <v>17</v>
      </c>
      <c r="Y20" s="44">
        <v>16</v>
      </c>
    </row>
    <row r="21" spans="1:25" ht="12.75">
      <c r="A21" s="38" t="s">
        <v>310</v>
      </c>
      <c r="B21" s="38" t="s">
        <v>311</v>
      </c>
      <c r="C21" s="41">
        <v>19</v>
      </c>
      <c r="D21" s="42"/>
      <c r="E21" s="51"/>
      <c r="F21" s="54">
        <v>3</v>
      </c>
      <c r="G21" s="51"/>
      <c r="H21" s="52">
        <v>6</v>
      </c>
      <c r="I21" s="46">
        <v>8</v>
      </c>
      <c r="J21" s="45">
        <v>11</v>
      </c>
      <c r="K21" s="51"/>
      <c r="L21" s="46">
        <v>8</v>
      </c>
      <c r="M21" s="51"/>
      <c r="N21" s="52">
        <v>6</v>
      </c>
      <c r="O21" s="46">
        <v>8</v>
      </c>
      <c r="P21" s="54">
        <v>5</v>
      </c>
      <c r="Q21" s="45">
        <v>13</v>
      </c>
      <c r="R21" s="51"/>
      <c r="S21" s="46">
        <v>8</v>
      </c>
      <c r="T21" s="46">
        <v>8</v>
      </c>
      <c r="U21" s="46">
        <v>7</v>
      </c>
      <c r="V21" s="44">
        <v>15</v>
      </c>
      <c r="W21" s="43"/>
      <c r="X21" s="47">
        <v>10</v>
      </c>
      <c r="Y21" s="44">
        <v>15</v>
      </c>
    </row>
    <row r="22" spans="1:25" ht="12.75">
      <c r="A22" s="38" t="s">
        <v>312</v>
      </c>
      <c r="B22" s="38" t="s">
        <v>285</v>
      </c>
      <c r="C22" s="41">
        <v>20</v>
      </c>
      <c r="D22" s="42"/>
      <c r="E22" s="51"/>
      <c r="F22" s="51"/>
      <c r="G22" s="51"/>
      <c r="H22" s="55">
        <v>2</v>
      </c>
      <c r="I22" s="54">
        <v>4</v>
      </c>
      <c r="J22" s="54">
        <v>5</v>
      </c>
      <c r="K22" s="51"/>
      <c r="L22" s="46">
        <v>9</v>
      </c>
      <c r="M22" s="54">
        <v>5</v>
      </c>
      <c r="N22" s="52">
        <v>6</v>
      </c>
      <c r="O22" s="47">
        <v>10</v>
      </c>
      <c r="P22" s="47">
        <v>10</v>
      </c>
      <c r="Q22" s="54">
        <v>4</v>
      </c>
      <c r="R22" s="51"/>
      <c r="S22" s="45">
        <v>11</v>
      </c>
      <c r="T22" s="54">
        <v>4</v>
      </c>
      <c r="U22" s="44">
        <v>17</v>
      </c>
      <c r="V22" s="46">
        <v>7</v>
      </c>
      <c r="W22" s="44">
        <v>14</v>
      </c>
      <c r="X22" s="43"/>
      <c r="Y22" s="49">
        <v>21</v>
      </c>
    </row>
    <row r="23" spans="1:25" ht="12.75">
      <c r="A23" s="38" t="s">
        <v>313</v>
      </c>
      <c r="B23" s="38" t="s">
        <v>306</v>
      </c>
      <c r="C23" s="41">
        <v>21</v>
      </c>
      <c r="D23" s="42"/>
      <c r="E23" s="51"/>
      <c r="F23" s="51"/>
      <c r="G23" s="55">
        <v>2</v>
      </c>
      <c r="H23" s="56">
        <v>0</v>
      </c>
      <c r="I23" s="51"/>
      <c r="J23" s="54">
        <v>3</v>
      </c>
      <c r="K23" s="51"/>
      <c r="L23" s="51"/>
      <c r="M23" s="54">
        <v>3</v>
      </c>
      <c r="N23" s="46">
        <v>7</v>
      </c>
      <c r="O23" s="46">
        <v>9</v>
      </c>
      <c r="P23" s="46">
        <v>7</v>
      </c>
      <c r="Q23" s="47">
        <v>10</v>
      </c>
      <c r="R23" s="46">
        <v>9</v>
      </c>
      <c r="S23" s="46">
        <v>7</v>
      </c>
      <c r="T23" s="47">
        <v>10</v>
      </c>
      <c r="U23" s="46">
        <v>8</v>
      </c>
      <c r="V23" s="46">
        <v>8</v>
      </c>
      <c r="W23" s="46">
        <v>9</v>
      </c>
      <c r="X23" s="54">
        <v>3</v>
      </c>
      <c r="Y23" s="43"/>
    </row>
  </sheetData>
  <sheetProtection/>
  <printOptions horizontalCentered="1" verticalCentered="1"/>
  <pageMargins left="0.1968503937007874" right="0.1968503937007874" top="1.5748031496062993" bottom="0.3937007874015748" header="0.7874015748031497" footer="0.7086614173228347"/>
  <pageSetup fitToHeight="1" fitToWidth="1" horizontalDpi="600" verticalDpi="600" orientation="landscape" paperSize="9" r:id="rId3"/>
  <headerFooter alignWithMargins="0">
    <oddHeader>&amp;L22 mars 2015&amp;C&amp;"Arial,Gras"&amp;12 &amp;16Joutes de Versailles
Epée</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M27"/>
  <sheetViews>
    <sheetView zoomScalePageLayoutView="0" workbookViewId="0" topLeftCell="A1">
      <pane xSplit="3" ySplit="4" topLeftCell="D5" activePane="bottomRight" state="frozen"/>
      <selection pane="topLeft" activeCell="B143" sqref="B143"/>
      <selection pane="topRight" activeCell="B143" sqref="B143"/>
      <selection pane="bottomLeft" activeCell="B143" sqref="B143"/>
      <selection pane="bottomRight" activeCell="A5" sqref="A5:IV6"/>
    </sheetView>
  </sheetViews>
  <sheetFormatPr defaultColWidth="11.421875" defaultRowHeight="12.75"/>
  <cols>
    <col min="1" max="1" width="24.57421875" style="60" customWidth="1"/>
    <col min="2" max="2" width="4.7109375" style="72" customWidth="1"/>
    <col min="3" max="3" width="4.421875" style="73" customWidth="1"/>
    <col min="4" max="4" width="3.57421875" style="26" customWidth="1"/>
    <col min="5" max="6" width="3.57421875" style="60" customWidth="1"/>
    <col min="7" max="7" width="4.28125" style="74" customWidth="1"/>
    <col min="8" max="8" width="3.57421875" style="26" customWidth="1"/>
    <col min="9" max="10" width="3.57421875" style="60" customWidth="1"/>
    <col min="11" max="11" width="4.28125" style="74" customWidth="1"/>
    <col min="12" max="12" width="3.57421875" style="26" customWidth="1"/>
    <col min="13" max="14" width="3.57421875" style="60" customWidth="1"/>
    <col min="15" max="15" width="4.28125" style="74" customWidth="1"/>
    <col min="16" max="16" width="3.57421875" style="26" customWidth="1"/>
    <col min="17" max="18" width="3.57421875" style="60" customWidth="1"/>
    <col min="19" max="19" width="4.28125" style="74" customWidth="1"/>
    <col min="20" max="20" width="3.57421875" style="26" customWidth="1"/>
    <col min="21" max="22" width="3.57421875" style="60" customWidth="1"/>
    <col min="23" max="23" width="4.28125" style="74" customWidth="1"/>
    <col min="24" max="24" width="3.57421875" style="26" customWidth="1"/>
    <col min="25" max="26" width="3.57421875" style="60" customWidth="1"/>
    <col min="27" max="27" width="4.28125" style="74" customWidth="1"/>
    <col min="28" max="28" width="3.57421875" style="26" customWidth="1"/>
    <col min="29" max="30" width="3.57421875" style="60" customWidth="1"/>
    <col min="31" max="31" width="4.28125" style="74" customWidth="1"/>
    <col min="32" max="32" width="3.57421875" style="26" customWidth="1"/>
    <col min="33" max="34" width="3.57421875" style="60" customWidth="1"/>
    <col min="35" max="35" width="4.28125" style="74" customWidth="1"/>
    <col min="36" max="36" width="3.57421875" style="26" customWidth="1"/>
    <col min="37" max="38" width="3.57421875" style="60" customWidth="1"/>
    <col min="39" max="39" width="4.28125" style="74" customWidth="1"/>
    <col min="40" max="40" width="3.57421875" style="26" customWidth="1"/>
    <col min="41" max="42" width="3.57421875" style="60" customWidth="1"/>
    <col min="43" max="43" width="4.28125" style="74" customWidth="1"/>
    <col min="44" max="44" width="3.57421875" style="26" customWidth="1"/>
    <col min="45" max="46" width="3.57421875" style="60" customWidth="1"/>
    <col min="47" max="47" width="4.28125" style="74" customWidth="1"/>
    <col min="48" max="48" width="3.57421875" style="26" customWidth="1"/>
    <col min="49" max="50" width="3.57421875" style="60" customWidth="1"/>
    <col min="51" max="51" width="4.28125" style="74" customWidth="1"/>
    <col min="52" max="52" width="3.57421875" style="26" customWidth="1"/>
    <col min="53" max="54" width="3.57421875" style="60" customWidth="1"/>
    <col min="55" max="55" width="4.28125" style="74" customWidth="1"/>
    <col min="56" max="56" width="3.57421875" style="26" customWidth="1"/>
    <col min="57" max="58" width="3.57421875" style="60" customWidth="1"/>
    <col min="59" max="59" width="4.28125" style="74" customWidth="1"/>
    <col min="60" max="60" width="3.57421875" style="26" customWidth="1"/>
    <col min="61" max="62" width="3.57421875" style="60" customWidth="1"/>
    <col min="63" max="63" width="4.28125" style="74" customWidth="1"/>
    <col min="64" max="16384" width="11.421875" style="60" customWidth="1"/>
  </cols>
  <sheetData>
    <row r="1" spans="1:63" ht="16.5" thickTop="1">
      <c r="A1" s="58"/>
      <c r="B1" s="58"/>
      <c r="C1" s="59"/>
      <c r="D1" s="85">
        <v>1</v>
      </c>
      <c r="E1" s="86"/>
      <c r="F1" s="86"/>
      <c r="G1" s="87"/>
      <c r="H1" s="85">
        <v>2</v>
      </c>
      <c r="I1" s="86"/>
      <c r="J1" s="86"/>
      <c r="K1" s="87"/>
      <c r="L1" s="85">
        <v>3</v>
      </c>
      <c r="M1" s="86"/>
      <c r="N1" s="86"/>
      <c r="O1" s="87"/>
      <c r="P1" s="85">
        <v>4</v>
      </c>
      <c r="Q1" s="86"/>
      <c r="R1" s="86"/>
      <c r="S1" s="87"/>
      <c r="T1" s="85">
        <v>5</v>
      </c>
      <c r="U1" s="86"/>
      <c r="V1" s="86"/>
      <c r="W1" s="87"/>
      <c r="X1" s="85">
        <v>6</v>
      </c>
      <c r="Y1" s="86"/>
      <c r="Z1" s="86"/>
      <c r="AA1" s="87"/>
      <c r="AB1" s="85">
        <v>7</v>
      </c>
      <c r="AC1" s="86"/>
      <c r="AD1" s="86"/>
      <c r="AE1" s="87"/>
      <c r="AF1" s="85">
        <v>8</v>
      </c>
      <c r="AG1" s="86"/>
      <c r="AH1" s="86"/>
      <c r="AI1" s="87"/>
      <c r="AJ1" s="85">
        <v>9</v>
      </c>
      <c r="AK1" s="86"/>
      <c r="AL1" s="86"/>
      <c r="AM1" s="87"/>
      <c r="AN1" s="85">
        <v>10</v>
      </c>
      <c r="AO1" s="86"/>
      <c r="AP1" s="86"/>
      <c r="AQ1" s="87"/>
      <c r="AR1" s="85">
        <v>11</v>
      </c>
      <c r="AS1" s="86"/>
      <c r="AT1" s="86"/>
      <c r="AU1" s="87"/>
      <c r="AV1" s="85">
        <v>12</v>
      </c>
      <c r="AW1" s="86"/>
      <c r="AX1" s="86"/>
      <c r="AY1" s="87"/>
      <c r="AZ1" s="85">
        <v>13</v>
      </c>
      <c r="BA1" s="86"/>
      <c r="BB1" s="86"/>
      <c r="BC1" s="87"/>
      <c r="BD1" s="85">
        <v>14</v>
      </c>
      <c r="BE1" s="86"/>
      <c r="BF1" s="86"/>
      <c r="BG1" s="87"/>
      <c r="BH1" s="85">
        <v>15</v>
      </c>
      <c r="BI1" s="86"/>
      <c r="BJ1" s="86"/>
      <c r="BK1" s="87"/>
    </row>
    <row r="2" spans="1:63" ht="11.25" customHeight="1">
      <c r="A2" s="61" t="s">
        <v>314</v>
      </c>
      <c r="B2" s="62"/>
      <c r="C2" s="63"/>
      <c r="D2" s="82">
        <v>42085.59741898148</v>
      </c>
      <c r="E2" s="83"/>
      <c r="F2" s="83"/>
      <c r="G2" s="84"/>
      <c r="H2" s="82">
        <v>42085.60702546296</v>
      </c>
      <c r="I2" s="83"/>
      <c r="J2" s="83"/>
      <c r="K2" s="84"/>
      <c r="L2" s="82">
        <v>42085.61143518519</v>
      </c>
      <c r="M2" s="83"/>
      <c r="N2" s="83"/>
      <c r="O2" s="84"/>
      <c r="P2" s="82">
        <v>42085.61697916667</v>
      </c>
      <c r="Q2" s="83"/>
      <c r="R2" s="83"/>
      <c r="S2" s="84"/>
      <c r="T2" s="82">
        <v>42085.622824074075</v>
      </c>
      <c r="U2" s="83"/>
      <c r="V2" s="83"/>
      <c r="W2" s="84"/>
      <c r="X2" s="82">
        <v>42085.635150462964</v>
      </c>
      <c r="Y2" s="83"/>
      <c r="Z2" s="83"/>
      <c r="AA2" s="84"/>
      <c r="AB2" s="82">
        <v>42085.636782407404</v>
      </c>
      <c r="AC2" s="83"/>
      <c r="AD2" s="83"/>
      <c r="AE2" s="84"/>
      <c r="AF2" s="82">
        <v>42085.646574074075</v>
      </c>
      <c r="AG2" s="83"/>
      <c r="AH2" s="83"/>
      <c r="AI2" s="84"/>
      <c r="AJ2" s="82">
        <v>42085.65474537037</v>
      </c>
      <c r="AK2" s="83"/>
      <c r="AL2" s="83"/>
      <c r="AM2" s="84"/>
      <c r="AN2" s="82">
        <v>42085.66233796296</v>
      </c>
      <c r="AO2" s="83"/>
      <c r="AP2" s="83"/>
      <c r="AQ2" s="84"/>
      <c r="AR2" s="82">
        <v>42085.6728125</v>
      </c>
      <c r="AS2" s="83"/>
      <c r="AT2" s="83"/>
      <c r="AU2" s="84"/>
      <c r="AV2" s="82">
        <v>42085.67790509259</v>
      </c>
      <c r="AW2" s="83"/>
      <c r="AX2" s="83"/>
      <c r="AY2" s="84"/>
      <c r="AZ2" s="82">
        <v>42085.685891203706</v>
      </c>
      <c r="BA2" s="83"/>
      <c r="BB2" s="83"/>
      <c r="BC2" s="84"/>
      <c r="BD2" s="82">
        <v>42085.69332175926</v>
      </c>
      <c r="BE2" s="83"/>
      <c r="BF2" s="83"/>
      <c r="BG2" s="84"/>
      <c r="BH2" s="82">
        <v>42085.70171296296</v>
      </c>
      <c r="BI2" s="83"/>
      <c r="BJ2" s="83"/>
      <c r="BK2" s="84"/>
    </row>
    <row r="3" spans="1:63" ht="11.25" customHeight="1">
      <c r="A3" s="61" t="s">
        <v>315</v>
      </c>
      <c r="B3" s="64"/>
      <c r="C3" s="65"/>
      <c r="D3" s="79">
        <v>42085.61255787037</v>
      </c>
      <c r="E3" s="80"/>
      <c r="F3" s="80"/>
      <c r="G3" s="81"/>
      <c r="H3" s="79">
        <v>42085.61912037037</v>
      </c>
      <c r="I3" s="80"/>
      <c r="J3" s="80"/>
      <c r="K3" s="81"/>
      <c r="L3" s="79">
        <v>42085.62398148148</v>
      </c>
      <c r="M3" s="80"/>
      <c r="N3" s="80"/>
      <c r="O3" s="81"/>
      <c r="P3" s="79">
        <v>42085.63568287037</v>
      </c>
      <c r="Q3" s="80"/>
      <c r="R3" s="80"/>
      <c r="S3" s="81"/>
      <c r="T3" s="79">
        <v>42085.643171296295</v>
      </c>
      <c r="U3" s="80"/>
      <c r="V3" s="80"/>
      <c r="W3" s="81"/>
      <c r="X3" s="79">
        <v>42085.64980324074</v>
      </c>
      <c r="Y3" s="80"/>
      <c r="Z3" s="80"/>
      <c r="AA3" s="81"/>
      <c r="AB3" s="79">
        <v>42085.66438657408</v>
      </c>
      <c r="AC3" s="80"/>
      <c r="AD3" s="80"/>
      <c r="AE3" s="81"/>
      <c r="AF3" s="79">
        <v>42085.66792824074</v>
      </c>
      <c r="AG3" s="80"/>
      <c r="AH3" s="80"/>
      <c r="AI3" s="81"/>
      <c r="AJ3" s="79">
        <v>42085.68543981481</v>
      </c>
      <c r="AK3" s="80"/>
      <c r="AL3" s="80"/>
      <c r="AM3" s="81"/>
      <c r="AN3" s="79">
        <v>42085.6818287037</v>
      </c>
      <c r="AO3" s="80"/>
      <c r="AP3" s="80"/>
      <c r="AQ3" s="81"/>
      <c r="AR3" s="79">
        <v>42085.68900462963</v>
      </c>
      <c r="AS3" s="80"/>
      <c r="AT3" s="80"/>
      <c r="AU3" s="81"/>
      <c r="AV3" s="79">
        <v>42085.698067129626</v>
      </c>
      <c r="AW3" s="80"/>
      <c r="AX3" s="80"/>
      <c r="AY3" s="81"/>
      <c r="AZ3" s="79">
        <v>42085.70559027778</v>
      </c>
      <c r="BA3" s="80"/>
      <c r="BB3" s="80"/>
      <c r="BC3" s="81"/>
      <c r="BD3" s="79">
        <v>42085.710439814815</v>
      </c>
      <c r="BE3" s="80"/>
      <c r="BF3" s="80"/>
      <c r="BG3" s="81"/>
      <c r="BH3" s="79">
        <v>42085.717835648145</v>
      </c>
      <c r="BI3" s="80"/>
      <c r="BJ3" s="80"/>
      <c r="BK3" s="81"/>
    </row>
    <row r="4" spans="1:63" ht="52.5" customHeight="1" thickBot="1">
      <c r="A4" s="66" t="s">
        <v>316</v>
      </c>
      <c r="B4" s="67" t="s">
        <v>317</v>
      </c>
      <c r="C4" s="68" t="s">
        <v>283</v>
      </c>
      <c r="D4" s="69" t="s">
        <v>318</v>
      </c>
      <c r="E4" s="70" t="s">
        <v>319</v>
      </c>
      <c r="F4" s="70" t="s">
        <v>320</v>
      </c>
      <c r="G4" s="71" t="s">
        <v>283</v>
      </c>
      <c r="H4" s="69" t="s">
        <v>318</v>
      </c>
      <c r="I4" s="70" t="s">
        <v>319</v>
      </c>
      <c r="J4" s="70" t="s">
        <v>320</v>
      </c>
      <c r="K4" s="71" t="s">
        <v>283</v>
      </c>
      <c r="L4" s="69" t="s">
        <v>318</v>
      </c>
      <c r="M4" s="70" t="s">
        <v>319</v>
      </c>
      <c r="N4" s="70" t="s">
        <v>320</v>
      </c>
      <c r="O4" s="71" t="s">
        <v>283</v>
      </c>
      <c r="P4" s="69" t="s">
        <v>318</v>
      </c>
      <c r="Q4" s="70" t="s">
        <v>319</v>
      </c>
      <c r="R4" s="70" t="s">
        <v>320</v>
      </c>
      <c r="S4" s="71" t="s">
        <v>283</v>
      </c>
      <c r="T4" s="69" t="s">
        <v>318</v>
      </c>
      <c r="U4" s="70" t="s">
        <v>319</v>
      </c>
      <c r="V4" s="70" t="s">
        <v>320</v>
      </c>
      <c r="W4" s="71" t="s">
        <v>283</v>
      </c>
      <c r="X4" s="69" t="s">
        <v>318</v>
      </c>
      <c r="Y4" s="70" t="s">
        <v>319</v>
      </c>
      <c r="Z4" s="70" t="s">
        <v>320</v>
      </c>
      <c r="AA4" s="71" t="s">
        <v>283</v>
      </c>
      <c r="AB4" s="69" t="s">
        <v>318</v>
      </c>
      <c r="AC4" s="70" t="s">
        <v>319</v>
      </c>
      <c r="AD4" s="70" t="s">
        <v>320</v>
      </c>
      <c r="AE4" s="71" t="s">
        <v>283</v>
      </c>
      <c r="AF4" s="69" t="s">
        <v>318</v>
      </c>
      <c r="AG4" s="70" t="s">
        <v>319</v>
      </c>
      <c r="AH4" s="70" t="s">
        <v>320</v>
      </c>
      <c r="AI4" s="71" t="s">
        <v>283</v>
      </c>
      <c r="AJ4" s="69" t="s">
        <v>318</v>
      </c>
      <c r="AK4" s="70" t="s">
        <v>319</v>
      </c>
      <c r="AL4" s="70" t="s">
        <v>320</v>
      </c>
      <c r="AM4" s="71" t="s">
        <v>283</v>
      </c>
      <c r="AN4" s="69" t="s">
        <v>318</v>
      </c>
      <c r="AO4" s="70" t="s">
        <v>319</v>
      </c>
      <c r="AP4" s="70" t="s">
        <v>320</v>
      </c>
      <c r="AQ4" s="71" t="s">
        <v>283</v>
      </c>
      <c r="AR4" s="69" t="s">
        <v>318</v>
      </c>
      <c r="AS4" s="70" t="s">
        <v>319</v>
      </c>
      <c r="AT4" s="70" t="s">
        <v>320</v>
      </c>
      <c r="AU4" s="71" t="s">
        <v>283</v>
      </c>
      <c r="AV4" s="69" t="s">
        <v>318</v>
      </c>
      <c r="AW4" s="70" t="s">
        <v>319</v>
      </c>
      <c r="AX4" s="70" t="s">
        <v>320</v>
      </c>
      <c r="AY4" s="71" t="s">
        <v>283</v>
      </c>
      <c r="AZ4" s="69" t="s">
        <v>318</v>
      </c>
      <c r="BA4" s="70" t="s">
        <v>319</v>
      </c>
      <c r="BB4" s="70" t="s">
        <v>320</v>
      </c>
      <c r="BC4" s="71" t="s">
        <v>283</v>
      </c>
      <c r="BD4" s="69" t="s">
        <v>318</v>
      </c>
      <c r="BE4" s="70" t="s">
        <v>319</v>
      </c>
      <c r="BF4" s="70" t="s">
        <v>320</v>
      </c>
      <c r="BG4" s="71" t="s">
        <v>283</v>
      </c>
      <c r="BH4" s="69" t="s">
        <v>318</v>
      </c>
      <c r="BI4" s="70" t="s">
        <v>319</v>
      </c>
      <c r="BJ4" s="70" t="s">
        <v>320</v>
      </c>
      <c r="BK4" s="71" t="s">
        <v>283</v>
      </c>
    </row>
    <row r="5" spans="1:63" s="117" customFormat="1" ht="19.5" customHeight="1" thickBot="1" thickTop="1">
      <c r="A5" s="118"/>
      <c r="B5" s="116"/>
      <c r="C5" s="119"/>
      <c r="D5" s="88"/>
      <c r="E5" s="89"/>
      <c r="F5" s="90"/>
      <c r="G5" s="91"/>
      <c r="H5" s="92"/>
      <c r="I5" s="89"/>
      <c r="J5" s="90"/>
      <c r="K5" s="91"/>
      <c r="L5" s="92"/>
      <c r="M5" s="89"/>
      <c r="N5" s="90"/>
      <c r="O5" s="91"/>
      <c r="P5" s="92"/>
      <c r="Q5" s="89"/>
      <c r="R5" s="90"/>
      <c r="S5" s="91"/>
      <c r="T5" s="92"/>
      <c r="U5" s="89"/>
      <c r="V5" s="90"/>
      <c r="W5" s="91"/>
      <c r="X5" s="88">
        <v>21</v>
      </c>
      <c r="Y5" s="89"/>
      <c r="Z5" s="90"/>
      <c r="AA5" s="91"/>
      <c r="AB5" s="88">
        <v>21</v>
      </c>
      <c r="AC5" s="89"/>
      <c r="AD5" s="90"/>
      <c r="AE5" s="91"/>
      <c r="AF5" s="88">
        <v>21</v>
      </c>
      <c r="AG5" s="89"/>
      <c r="AH5" s="90"/>
      <c r="AI5" s="91"/>
      <c r="AJ5" s="88">
        <v>21</v>
      </c>
      <c r="AK5" s="89"/>
      <c r="AL5" s="90"/>
      <c r="AM5" s="91"/>
      <c r="AN5" s="88">
        <v>21</v>
      </c>
      <c r="AO5" s="89"/>
      <c r="AP5" s="90"/>
      <c r="AQ5" s="91"/>
      <c r="AR5" s="88">
        <v>14</v>
      </c>
      <c r="AS5" s="89"/>
      <c r="AT5" s="90"/>
      <c r="AU5" s="91"/>
      <c r="AV5" s="88">
        <v>5</v>
      </c>
      <c r="AW5" s="89"/>
      <c r="AX5" s="90"/>
      <c r="AY5" s="91"/>
      <c r="AZ5" s="88">
        <v>8</v>
      </c>
      <c r="BA5" s="89"/>
      <c r="BB5" s="90"/>
      <c r="BC5" s="91"/>
      <c r="BD5" s="88">
        <v>17</v>
      </c>
      <c r="BE5" s="89"/>
      <c r="BF5" s="90"/>
      <c r="BG5" s="91"/>
      <c r="BH5" s="88">
        <v>2</v>
      </c>
      <c r="BI5" s="89"/>
      <c r="BJ5" s="90"/>
      <c r="BK5" s="91"/>
    </row>
    <row r="6" spans="1:63" s="117" customFormat="1" ht="19.5" customHeight="1" thickBot="1" thickTop="1">
      <c r="A6" s="115"/>
      <c r="B6" s="75"/>
      <c r="C6" s="120" t="s">
        <v>321</v>
      </c>
      <c r="D6" s="93"/>
      <c r="E6" s="94"/>
      <c r="F6" s="95"/>
      <c r="G6" s="96"/>
      <c r="H6" s="93"/>
      <c r="I6" s="94"/>
      <c r="J6" s="95"/>
      <c r="K6" s="96"/>
      <c r="L6" s="93"/>
      <c r="M6" s="94"/>
      <c r="N6" s="95"/>
      <c r="O6" s="96"/>
      <c r="P6" s="93"/>
      <c r="Q6" s="94"/>
      <c r="R6" s="95"/>
      <c r="S6" s="96"/>
      <c r="T6" s="93"/>
      <c r="U6" s="94"/>
      <c r="V6" s="95"/>
      <c r="W6" s="96"/>
      <c r="X6" s="93">
        <v>19</v>
      </c>
      <c r="Y6" s="97">
        <v>7</v>
      </c>
      <c r="Z6" s="95"/>
      <c r="AA6" s="96">
        <f>C25*(Y6+5)/(Y25+5)</f>
        <v>129.27272727272728</v>
      </c>
      <c r="AB6" s="93">
        <v>16</v>
      </c>
      <c r="AC6" s="98">
        <v>17</v>
      </c>
      <c r="AD6" s="95"/>
      <c r="AE6" s="96">
        <f>C22*(10+AC6+5)/(AC22+5)</f>
        <v>616</v>
      </c>
      <c r="AF6" s="93">
        <v>9</v>
      </c>
      <c r="AG6" s="98">
        <v>16</v>
      </c>
      <c r="AH6" s="95"/>
      <c r="AI6" s="96">
        <f>C15*(10+AG6+5)/(AG15+5)</f>
        <v>238.46153846153845</v>
      </c>
      <c r="AJ6" s="93">
        <v>13</v>
      </c>
      <c r="AK6" s="97">
        <v>9</v>
      </c>
      <c r="AL6" s="95"/>
      <c r="AM6" s="96">
        <f>C19*(AK6+5)/(AK19+5)</f>
        <v>211.4</v>
      </c>
      <c r="AN6" s="93">
        <v>8</v>
      </c>
      <c r="AO6" s="99">
        <v>6</v>
      </c>
      <c r="AP6" s="95"/>
      <c r="AQ6" s="96">
        <f>C14*(AO6+5)/(AO14+5)</f>
        <v>197.52173913043478</v>
      </c>
      <c r="AR6" s="93">
        <v>15</v>
      </c>
      <c r="AS6" s="98">
        <v>14</v>
      </c>
      <c r="AT6" s="95"/>
      <c r="AU6" s="96">
        <f>C21*(10+AS6+5)/(AS21+5)</f>
        <v>1142.6</v>
      </c>
      <c r="AV6" s="93">
        <v>8</v>
      </c>
      <c r="AW6" s="98">
        <v>15</v>
      </c>
      <c r="AX6" s="95"/>
      <c r="AY6" s="96">
        <f>C14*(10+AW6+5)/(AW14+5)</f>
        <v>885</v>
      </c>
      <c r="AZ6" s="93">
        <v>6</v>
      </c>
      <c r="BA6" s="100">
        <v>10</v>
      </c>
      <c r="BB6" s="95"/>
      <c r="BC6" s="96">
        <f>C12*(BA6+5)/(BA12+5)</f>
        <v>637.8947368421053</v>
      </c>
      <c r="BD6" s="93">
        <v>11</v>
      </c>
      <c r="BE6" s="98">
        <v>16</v>
      </c>
      <c r="BF6" s="95"/>
      <c r="BG6" s="96">
        <f>C17*(10+BE6+5)/(BE17+5)</f>
        <v>1299.6153846153845</v>
      </c>
      <c r="BH6" s="93">
        <v>10</v>
      </c>
      <c r="BI6" s="101">
        <v>19</v>
      </c>
      <c r="BJ6" s="95"/>
      <c r="BK6" s="96">
        <f>C16*(10+BI6+5)/(BI16+5)</f>
        <v>1550.4</v>
      </c>
    </row>
    <row r="7" spans="1:63" s="117" customFormat="1" ht="19.5" customHeight="1" thickTop="1">
      <c r="A7" s="104" t="s">
        <v>294</v>
      </c>
      <c r="B7" s="102">
        <v>1</v>
      </c>
      <c r="C7" s="103">
        <v>720</v>
      </c>
      <c r="D7" s="104">
        <v>8</v>
      </c>
      <c r="E7" s="121">
        <v>18</v>
      </c>
      <c r="F7" s="122"/>
      <c r="G7" s="123">
        <f>C14*(10+E7+5)/(E14+5)</f>
        <v>1239</v>
      </c>
      <c r="H7" s="104">
        <v>17</v>
      </c>
      <c r="I7" s="124">
        <v>9</v>
      </c>
      <c r="J7" s="122"/>
      <c r="K7" s="123">
        <f>C23*(I7+5)/(I23+5)</f>
        <v>660.1</v>
      </c>
      <c r="L7" s="104">
        <v>5</v>
      </c>
      <c r="M7" s="125">
        <v>11</v>
      </c>
      <c r="N7" s="122"/>
      <c r="O7" s="123">
        <f>C11*(M7+5)/(M11+5)</f>
        <v>688.8888888888889</v>
      </c>
      <c r="P7" s="104">
        <v>6</v>
      </c>
      <c r="Q7" s="126">
        <v>14</v>
      </c>
      <c r="R7" s="122"/>
      <c r="S7" s="123">
        <f>C12*(10+Q7+5)/(Q12+5)</f>
        <v>1562.1333333333334</v>
      </c>
      <c r="T7" s="104">
        <v>15</v>
      </c>
      <c r="U7" s="124">
        <v>8</v>
      </c>
      <c r="V7" s="122"/>
      <c r="W7" s="127">
        <f>C21*(U7+5)/(U21+5)</f>
        <v>365.85714285714283</v>
      </c>
      <c r="X7" s="104">
        <v>18</v>
      </c>
      <c r="Y7" s="125">
        <v>13</v>
      </c>
      <c r="Z7" s="122"/>
      <c r="AA7" s="123">
        <f>C24*(10+Y7+5)/(Y24+5)</f>
        <v>1417.5</v>
      </c>
      <c r="AB7" s="104">
        <v>2</v>
      </c>
      <c r="AC7" s="125">
        <v>12</v>
      </c>
      <c r="AD7" s="122"/>
      <c r="AE7" s="123">
        <f>C8*(10/2+AC7+5)/(AC8+5)</f>
        <v>1294.1176470588234</v>
      </c>
      <c r="AF7" s="104">
        <v>14</v>
      </c>
      <c r="AG7" s="126">
        <v>14</v>
      </c>
      <c r="AH7" s="122"/>
      <c r="AI7" s="123">
        <f>C20*(10+AG7+5)/(AG20+5)</f>
        <v>1556.3333333333333</v>
      </c>
      <c r="AJ7" s="104">
        <v>3</v>
      </c>
      <c r="AK7" s="125">
        <v>11</v>
      </c>
      <c r="AL7" s="122"/>
      <c r="AM7" s="123">
        <f>C9*(AK7+5)/(AK9+5)</f>
        <v>862.2222222222222</v>
      </c>
      <c r="AN7" s="104">
        <v>7</v>
      </c>
      <c r="AO7" s="126">
        <v>15</v>
      </c>
      <c r="AP7" s="122"/>
      <c r="AQ7" s="123">
        <f>C13*(10+AO7+5)/(AO13+5)</f>
        <v>713.5714285714286</v>
      </c>
      <c r="AR7" s="104">
        <v>19</v>
      </c>
      <c r="AS7" s="128">
        <v>19</v>
      </c>
      <c r="AT7" s="122"/>
      <c r="AU7" s="123">
        <f>C25*(10+AS7+5)/(AS25+5)</f>
        <v>805.8</v>
      </c>
      <c r="AV7" s="104">
        <v>4</v>
      </c>
      <c r="AW7" s="126">
        <v>15</v>
      </c>
      <c r="AX7" s="122"/>
      <c r="AY7" s="123">
        <f>C10*(10+AW7+5)/(AW10+5)</f>
        <v>420</v>
      </c>
      <c r="AZ7" s="104">
        <v>16</v>
      </c>
      <c r="BA7" s="126">
        <v>16</v>
      </c>
      <c r="BB7" s="122"/>
      <c r="BC7" s="123">
        <f>C22*(10+BA7+5)/(BA22+5)</f>
        <v>550.8461538461538</v>
      </c>
      <c r="BD7" s="104">
        <v>20</v>
      </c>
      <c r="BE7" s="126">
        <v>17</v>
      </c>
      <c r="BF7" s="122"/>
      <c r="BG7" s="123">
        <f>C26*(10+BE7+5)/(BE26+5)</f>
        <v>813.3333333333334</v>
      </c>
      <c r="BH7" s="104">
        <v>11</v>
      </c>
      <c r="BI7" s="125">
        <v>12</v>
      </c>
      <c r="BJ7" s="122"/>
      <c r="BK7" s="123">
        <f>C17*(10/2+BI7+5)/(BI17+5)</f>
        <v>705.2941176470588</v>
      </c>
    </row>
    <row r="8" spans="1:65" s="117" customFormat="1" ht="19.5" customHeight="1">
      <c r="A8" s="107" t="s">
        <v>284</v>
      </c>
      <c r="B8" s="105">
        <v>2</v>
      </c>
      <c r="C8" s="106">
        <v>1000</v>
      </c>
      <c r="D8" s="107">
        <v>6</v>
      </c>
      <c r="E8" s="129">
        <v>10</v>
      </c>
      <c r="F8" s="130"/>
      <c r="G8" s="131">
        <f>C12*(E8+5)/(E12+5)</f>
        <v>637.8947368421053</v>
      </c>
      <c r="H8" s="107">
        <v>8</v>
      </c>
      <c r="I8" s="132">
        <v>13</v>
      </c>
      <c r="J8" s="130"/>
      <c r="K8" s="131">
        <f>C14*(10+I8+5)/(I14+5)</f>
        <v>722.75</v>
      </c>
      <c r="L8" s="107">
        <v>18</v>
      </c>
      <c r="M8" s="133">
        <v>8</v>
      </c>
      <c r="N8" s="130"/>
      <c r="O8" s="131">
        <f>C24*(M8+5)/(M24+5)</f>
        <v>501.42857142857144</v>
      </c>
      <c r="P8" s="107">
        <v>11</v>
      </c>
      <c r="Q8" s="134">
        <v>18</v>
      </c>
      <c r="R8" s="130"/>
      <c r="S8" s="131">
        <f>C17*(10+Q8+5)/(Q17+5)</f>
        <v>1635</v>
      </c>
      <c r="T8" s="107">
        <v>5</v>
      </c>
      <c r="U8" s="135">
        <v>15</v>
      </c>
      <c r="V8" s="130"/>
      <c r="W8" s="136">
        <f>C11*(10+U8+5)/(U11+5)</f>
        <v>1660.7142857142858</v>
      </c>
      <c r="X8" s="107">
        <v>12</v>
      </c>
      <c r="Y8" s="135">
        <v>17</v>
      </c>
      <c r="Z8" s="130"/>
      <c r="AA8" s="131">
        <f>C18*(10+Y8+5)/(Y18+5)</f>
        <v>1122.6666666666667</v>
      </c>
      <c r="AB8" s="107">
        <v>1</v>
      </c>
      <c r="AC8" s="132">
        <v>12</v>
      </c>
      <c r="AD8" s="130"/>
      <c r="AE8" s="131">
        <f>C7*(10/2+AC8+5)/(AC7+5)</f>
        <v>931.7647058823529</v>
      </c>
      <c r="AF8" s="107">
        <v>15</v>
      </c>
      <c r="AG8" s="135">
        <v>14</v>
      </c>
      <c r="AH8" s="130"/>
      <c r="AI8" s="131">
        <f>C21*(10+AG8+5)/(AG21+5)</f>
        <v>1142.6</v>
      </c>
      <c r="AJ8" s="107">
        <v>14</v>
      </c>
      <c r="AK8" s="135">
        <v>15</v>
      </c>
      <c r="AL8" s="130"/>
      <c r="AM8" s="131">
        <f>C20*(10+AK8+5)/(AK20+5)</f>
        <v>1725</v>
      </c>
      <c r="AN8" s="107">
        <v>20</v>
      </c>
      <c r="AO8" s="134">
        <v>18</v>
      </c>
      <c r="AP8" s="130"/>
      <c r="AQ8" s="131">
        <f>C26*(10+AO8+5)/(AO26+5)</f>
        <v>915</v>
      </c>
      <c r="AR8" s="107">
        <v>3</v>
      </c>
      <c r="AS8" s="135">
        <v>15</v>
      </c>
      <c r="AT8" s="130"/>
      <c r="AU8" s="131">
        <f>C9*(10+AS8+5)/(AS9+5)</f>
        <v>2078.5714285714284</v>
      </c>
      <c r="AV8" s="107">
        <v>17</v>
      </c>
      <c r="AW8" s="132">
        <v>12</v>
      </c>
      <c r="AX8" s="130"/>
      <c r="AY8" s="131">
        <f>C23*(10/2+AW8+5)/(AW23+5)</f>
        <v>1220.3529411764705</v>
      </c>
      <c r="AZ8" s="107">
        <v>21</v>
      </c>
      <c r="BA8" s="137">
        <v>24</v>
      </c>
      <c r="BB8" s="130"/>
      <c r="BC8" s="131">
        <f>C27*(10+BA8+5)/(BA27+5)</f>
        <v>2215.2</v>
      </c>
      <c r="BD8" s="107">
        <v>7</v>
      </c>
      <c r="BE8" s="135">
        <v>17</v>
      </c>
      <c r="BF8" s="130"/>
      <c r="BG8" s="131">
        <f>C13*(10+BE8+5)/(BE13+5)</f>
        <v>888</v>
      </c>
      <c r="BH8" s="107">
        <v>13</v>
      </c>
      <c r="BI8" s="135">
        <v>15</v>
      </c>
      <c r="BJ8" s="130"/>
      <c r="BK8" s="131">
        <f>C19*(10+BI8+5)/(BI19+5)</f>
        <v>647.1428571428571</v>
      </c>
      <c r="BM8" s="138"/>
    </row>
    <row r="9" spans="1:63" s="117" customFormat="1" ht="19.5" customHeight="1">
      <c r="A9" s="107" t="s">
        <v>286</v>
      </c>
      <c r="B9" s="105">
        <v>3</v>
      </c>
      <c r="C9" s="106">
        <v>970</v>
      </c>
      <c r="D9" s="107">
        <v>17</v>
      </c>
      <c r="E9" s="135">
        <v>15</v>
      </c>
      <c r="F9" s="130"/>
      <c r="G9" s="131">
        <f>C23*(10+E9+5)/(E23+5)</f>
        <v>2020.7142857142858</v>
      </c>
      <c r="H9" s="107">
        <v>13</v>
      </c>
      <c r="I9" s="132">
        <v>13</v>
      </c>
      <c r="J9" s="130"/>
      <c r="K9" s="131">
        <f>C19*(10+I9+5)/(I19+5)</f>
        <v>528.5</v>
      </c>
      <c r="L9" s="107">
        <v>8</v>
      </c>
      <c r="M9" s="134">
        <v>18</v>
      </c>
      <c r="N9" s="130"/>
      <c r="O9" s="131">
        <f>C14*(10+M9+5)/(M14+5)</f>
        <v>1239</v>
      </c>
      <c r="P9" s="107">
        <v>15</v>
      </c>
      <c r="Q9" s="139">
        <v>19</v>
      </c>
      <c r="R9" s="130"/>
      <c r="S9" s="131">
        <f>C21*(10+Q9+5)/(Q21+5)</f>
        <v>2009.4</v>
      </c>
      <c r="T9" s="107">
        <v>14</v>
      </c>
      <c r="U9" s="132">
        <v>11</v>
      </c>
      <c r="V9" s="130"/>
      <c r="W9" s="136">
        <f>C20*(U9+5)/(U20+5)</f>
        <v>715.5555555555555</v>
      </c>
      <c r="X9" s="107">
        <v>6</v>
      </c>
      <c r="Y9" s="135">
        <v>15</v>
      </c>
      <c r="Z9" s="130"/>
      <c r="AA9" s="131">
        <f>C12*(10+Y9+5)/(Y12+5)</f>
        <v>1731.4285714285713</v>
      </c>
      <c r="AB9" s="107">
        <v>12</v>
      </c>
      <c r="AC9" s="134">
        <v>18</v>
      </c>
      <c r="AD9" s="130"/>
      <c r="AE9" s="131">
        <f>C18*(10+AC9+5)/(AC18+5)</f>
        <v>1263</v>
      </c>
      <c r="AF9" s="107">
        <v>18</v>
      </c>
      <c r="AG9" s="132">
        <v>12</v>
      </c>
      <c r="AH9" s="130"/>
      <c r="AI9" s="131">
        <f>C24*(10/2+AG9+5)/(AG24+5)</f>
        <v>1048.235294117647</v>
      </c>
      <c r="AJ9" s="107">
        <v>1</v>
      </c>
      <c r="AK9" s="132">
        <v>13</v>
      </c>
      <c r="AL9" s="130"/>
      <c r="AM9" s="131">
        <f>C7*(10+AK9+5)/(AK7+5)</f>
        <v>1260</v>
      </c>
      <c r="AN9" s="107">
        <v>10</v>
      </c>
      <c r="AO9" s="135">
        <v>14</v>
      </c>
      <c r="AP9" s="130"/>
      <c r="AQ9" s="131">
        <f>C16*(10+AO9+5)/(AO16+5)</f>
        <v>881.6</v>
      </c>
      <c r="AR9" s="107">
        <v>2</v>
      </c>
      <c r="AS9" s="133">
        <v>9</v>
      </c>
      <c r="AT9" s="130"/>
      <c r="AU9" s="131">
        <f>C8*(AS9+5)/(AS8+5)</f>
        <v>700</v>
      </c>
      <c r="AV9" s="107">
        <v>5</v>
      </c>
      <c r="AW9" s="140">
        <v>6</v>
      </c>
      <c r="AX9" s="130"/>
      <c r="AY9" s="131">
        <f>C11*(AW9+5)/(AW11+5)</f>
        <v>370.6521739130435</v>
      </c>
      <c r="AZ9" s="107">
        <v>11</v>
      </c>
      <c r="BA9" s="135">
        <v>16</v>
      </c>
      <c r="BB9" s="130"/>
      <c r="BC9" s="131">
        <f>C17*(10+BA9+5)/(BA17+5)</f>
        <v>1299.6153846153845</v>
      </c>
      <c r="BD9" s="107">
        <v>16</v>
      </c>
      <c r="BE9" s="139">
        <v>21</v>
      </c>
      <c r="BF9" s="130"/>
      <c r="BG9" s="131">
        <f>C22*(10+BE9+5)/(BE22+5)</f>
        <v>1039.5</v>
      </c>
      <c r="BH9" s="107">
        <v>7</v>
      </c>
      <c r="BI9" s="141">
        <v>22</v>
      </c>
      <c r="BJ9" s="130"/>
      <c r="BK9" s="131">
        <f>C13*(10+BI9+5)/(BI13+5)</f>
        <v>1760.142857142857</v>
      </c>
    </row>
    <row r="10" spans="1:63" s="117" customFormat="1" ht="19.5" customHeight="1">
      <c r="A10" s="107" t="s">
        <v>312</v>
      </c>
      <c r="B10" s="105">
        <v>4</v>
      </c>
      <c r="C10" s="106">
        <v>196</v>
      </c>
      <c r="D10" s="107">
        <v>10</v>
      </c>
      <c r="E10" s="129">
        <v>10</v>
      </c>
      <c r="F10" s="130"/>
      <c r="G10" s="131">
        <f>C16*(E10+5)/(E16+5)</f>
        <v>360</v>
      </c>
      <c r="H10" s="107">
        <v>11</v>
      </c>
      <c r="I10" s="140">
        <v>6</v>
      </c>
      <c r="J10" s="130"/>
      <c r="K10" s="131">
        <f>C17*(I10+5)/(I17+5)</f>
        <v>260.6521739130435</v>
      </c>
      <c r="L10" s="107">
        <v>19</v>
      </c>
      <c r="M10" s="133">
        <v>7</v>
      </c>
      <c r="N10" s="130"/>
      <c r="O10" s="131">
        <f>C25*(M10+5)/(M25+5)</f>
        <v>129.27272727272728</v>
      </c>
      <c r="P10" s="107">
        <v>9</v>
      </c>
      <c r="Q10" s="139">
        <v>21</v>
      </c>
      <c r="R10" s="130"/>
      <c r="S10" s="131">
        <f>C15*(10+Q10+5)/(Q15+5)</f>
        <v>450</v>
      </c>
      <c r="T10" s="107">
        <v>20</v>
      </c>
      <c r="U10" s="132">
        <v>11</v>
      </c>
      <c r="V10" s="130"/>
      <c r="W10" s="136">
        <f>C26*(U10+5)/(U26+5)</f>
        <v>271.1111111111111</v>
      </c>
      <c r="X10" s="107">
        <v>16</v>
      </c>
      <c r="Y10" s="135">
        <v>14</v>
      </c>
      <c r="Z10" s="130"/>
      <c r="AA10" s="131">
        <f>C22*(10+Y10+5)/(Y22+5)</f>
        <v>446.6</v>
      </c>
      <c r="AB10" s="107">
        <v>21</v>
      </c>
      <c r="AC10" s="135">
        <v>17</v>
      </c>
      <c r="AD10" s="130"/>
      <c r="AE10" s="131">
        <f>C27*(10+AC10+5)/(AC27+5)</f>
        <v>757.3333333333334</v>
      </c>
      <c r="AF10" s="107">
        <v>8</v>
      </c>
      <c r="AG10" s="142">
        <v>4</v>
      </c>
      <c r="AH10" s="130"/>
      <c r="AI10" s="131">
        <f>C14*(AG10+5)/(AG14+5)</f>
        <v>148.68</v>
      </c>
      <c r="AJ10" s="107">
        <v>12</v>
      </c>
      <c r="AK10" s="129">
        <v>10</v>
      </c>
      <c r="AL10" s="130"/>
      <c r="AM10" s="131">
        <f>C18*(AK10+5)/(AK18+5)</f>
        <v>332.36842105263156</v>
      </c>
      <c r="AN10" s="107">
        <v>18</v>
      </c>
      <c r="AO10" s="143">
        <v>2</v>
      </c>
      <c r="AP10" s="130"/>
      <c r="AQ10" s="131">
        <f>C24*(AO10+5)/(AO24+5)</f>
        <v>210</v>
      </c>
      <c r="AR10" s="107">
        <v>14</v>
      </c>
      <c r="AS10" s="142">
        <v>5</v>
      </c>
      <c r="AT10" s="144"/>
      <c r="AU10" s="131">
        <f>C20*(AS10+5)/(AS20+5)</f>
        <v>335.4166666666667</v>
      </c>
      <c r="AV10" s="107">
        <v>1</v>
      </c>
      <c r="AW10" s="133">
        <v>9</v>
      </c>
      <c r="AX10" s="130"/>
      <c r="AY10" s="131">
        <f>C7*(AW10+5)/(AW7+5)</f>
        <v>504</v>
      </c>
      <c r="AZ10" s="107">
        <v>13</v>
      </c>
      <c r="BA10" s="142">
        <v>4</v>
      </c>
      <c r="BB10" s="130"/>
      <c r="BC10" s="131">
        <f>C19*(BA10+5)/(BA19+5)</f>
        <v>108.72</v>
      </c>
      <c r="BD10" s="107">
        <v>6</v>
      </c>
      <c r="BE10" s="142">
        <v>4</v>
      </c>
      <c r="BF10" s="130"/>
      <c r="BG10" s="131">
        <f>C12*(BE10+5)/(BE12+5)</f>
        <v>290.88</v>
      </c>
      <c r="BH10" s="107">
        <v>15</v>
      </c>
      <c r="BI10" s="142">
        <v>5</v>
      </c>
      <c r="BJ10" s="130"/>
      <c r="BK10" s="131">
        <f>C21*(BI10+5)/(BI21+5)</f>
        <v>246.25</v>
      </c>
    </row>
    <row r="11" spans="1:65" s="117" customFormat="1" ht="19.5" customHeight="1">
      <c r="A11" s="107" t="s">
        <v>293</v>
      </c>
      <c r="B11" s="105">
        <v>5</v>
      </c>
      <c r="C11" s="106">
        <v>775</v>
      </c>
      <c r="D11" s="107">
        <v>18</v>
      </c>
      <c r="E11" s="129">
        <v>10</v>
      </c>
      <c r="F11" s="130"/>
      <c r="G11" s="131">
        <f>C24*(E11+5)/(E24+5)</f>
        <v>639.4736842105264</v>
      </c>
      <c r="H11" s="107">
        <v>14</v>
      </c>
      <c r="I11" s="142">
        <v>4</v>
      </c>
      <c r="J11" s="130"/>
      <c r="K11" s="131">
        <f>C20*(I11+5)/(I20+5)</f>
        <v>289.8</v>
      </c>
      <c r="L11" s="107">
        <v>1</v>
      </c>
      <c r="M11" s="132">
        <v>13</v>
      </c>
      <c r="N11" s="130"/>
      <c r="O11" s="131">
        <f>C7*(10+M11+5)/(M7+5)</f>
        <v>1260</v>
      </c>
      <c r="P11" s="107">
        <v>13</v>
      </c>
      <c r="Q11" s="135">
        <v>17</v>
      </c>
      <c r="R11" s="130"/>
      <c r="S11" s="131">
        <f>C19*(10+Q11+5)/(Q19+5)</f>
        <v>805.3333333333334</v>
      </c>
      <c r="T11" s="107">
        <v>2</v>
      </c>
      <c r="U11" s="133">
        <v>9</v>
      </c>
      <c r="V11" s="130"/>
      <c r="W11" s="136">
        <f>C8*(U11+5)/(U8+5)</f>
        <v>700</v>
      </c>
      <c r="X11" s="107">
        <v>15</v>
      </c>
      <c r="Y11" s="135">
        <v>17</v>
      </c>
      <c r="Z11" s="130"/>
      <c r="AA11" s="131">
        <f>C21*(10+Y11+5)/(Y21+5)</f>
        <v>1576</v>
      </c>
      <c r="AB11" s="107">
        <v>7</v>
      </c>
      <c r="AC11" s="135">
        <v>14</v>
      </c>
      <c r="AD11" s="130"/>
      <c r="AE11" s="131">
        <f>C13*(10+AC11+5)/(AC13+5)</f>
        <v>643.8</v>
      </c>
      <c r="AF11" s="107">
        <v>12</v>
      </c>
      <c r="AG11" s="135">
        <v>14</v>
      </c>
      <c r="AH11" s="130"/>
      <c r="AI11" s="131">
        <f>C18*(10+AG11+5)/(AG18+5)</f>
        <v>813.9333333333333</v>
      </c>
      <c r="AJ11" s="107">
        <v>10</v>
      </c>
      <c r="AK11" s="135">
        <v>14</v>
      </c>
      <c r="AL11" s="130"/>
      <c r="AM11" s="131">
        <f>C16*(10+AK11+5)/(AK16+5)</f>
        <v>881.6</v>
      </c>
      <c r="AN11" s="107">
        <v>6</v>
      </c>
      <c r="AO11" s="133">
        <v>9</v>
      </c>
      <c r="AP11" s="130"/>
      <c r="AQ11" s="131">
        <f>C12*(AO11+5)/(AO12+5)</f>
        <v>565.6</v>
      </c>
      <c r="AR11" s="107">
        <v>21</v>
      </c>
      <c r="AS11" s="135">
        <v>14</v>
      </c>
      <c r="AT11" s="130"/>
      <c r="AU11" s="131">
        <f>C27*(10+AS11+5)/(AS27+5)</f>
        <v>549.0666666666667</v>
      </c>
      <c r="AV11" s="107">
        <v>3</v>
      </c>
      <c r="AW11" s="134">
        <v>18</v>
      </c>
      <c r="AX11" s="130"/>
      <c r="AY11" s="131">
        <f>C9*(10+AW11+5)/(AW9+5)</f>
        <v>2910</v>
      </c>
      <c r="AZ11" s="107">
        <v>17</v>
      </c>
      <c r="BA11" s="135">
        <v>14</v>
      </c>
      <c r="BB11" s="130"/>
      <c r="BC11" s="131">
        <f>C23*(10+BA11+5)/(BA23+5)</f>
        <v>1823.1333333333334</v>
      </c>
      <c r="BD11" s="107">
        <v>19</v>
      </c>
      <c r="BE11" s="135">
        <v>16</v>
      </c>
      <c r="BF11" s="130"/>
      <c r="BG11" s="131">
        <f>C25*(10+BE11+5)/(BE25+5)</f>
        <v>565.1538461538462</v>
      </c>
      <c r="BH11" s="107">
        <v>20</v>
      </c>
      <c r="BI11" s="135">
        <v>15</v>
      </c>
      <c r="BJ11" s="130"/>
      <c r="BK11" s="131">
        <f>C26*(10+BI11+5)/(BI26+5)</f>
        <v>653.5714285714286</v>
      </c>
      <c r="BM11" s="138"/>
    </row>
    <row r="12" spans="1:63" s="117" customFormat="1" ht="19.5" customHeight="1">
      <c r="A12" s="107" t="s">
        <v>289</v>
      </c>
      <c r="B12" s="105">
        <v>6</v>
      </c>
      <c r="C12" s="106">
        <v>808</v>
      </c>
      <c r="D12" s="107">
        <v>2</v>
      </c>
      <c r="E12" s="135">
        <v>14</v>
      </c>
      <c r="F12" s="130"/>
      <c r="G12" s="131">
        <f>C8*(10+E12+5)/(E8+5)</f>
        <v>1933.3333333333333</v>
      </c>
      <c r="H12" s="107">
        <v>15</v>
      </c>
      <c r="I12" s="132">
        <v>12</v>
      </c>
      <c r="J12" s="130"/>
      <c r="K12" s="131">
        <f>C21*(10/2+I12+5)/(I21+5)</f>
        <v>764.8235294117648</v>
      </c>
      <c r="L12" s="107">
        <v>14</v>
      </c>
      <c r="M12" s="132">
        <v>12</v>
      </c>
      <c r="N12" s="130"/>
      <c r="O12" s="131">
        <f>C20*(10/2+M12+5)/(M20+5)</f>
        <v>1041.764705882353</v>
      </c>
      <c r="P12" s="107">
        <v>1</v>
      </c>
      <c r="Q12" s="129">
        <v>10</v>
      </c>
      <c r="R12" s="130"/>
      <c r="S12" s="131">
        <f>C7*(Q12+5)/(Q7+5)</f>
        <v>568.421052631579</v>
      </c>
      <c r="T12" s="107">
        <v>18</v>
      </c>
      <c r="U12" s="135">
        <v>14</v>
      </c>
      <c r="V12" s="130"/>
      <c r="W12" s="136">
        <f>C24*(10+U12+5)/(U24+5)</f>
        <v>1566</v>
      </c>
      <c r="X12" s="107">
        <v>3</v>
      </c>
      <c r="Y12" s="133">
        <v>9</v>
      </c>
      <c r="Z12" s="130"/>
      <c r="AA12" s="131">
        <f>C9*(Y12+5)/(Y9+5)</f>
        <v>679</v>
      </c>
      <c r="AB12" s="107">
        <v>17</v>
      </c>
      <c r="AC12" s="133">
        <v>9</v>
      </c>
      <c r="AD12" s="130"/>
      <c r="AE12" s="131">
        <f>C23*(AC12+5)/(AC23+5)</f>
        <v>660.1</v>
      </c>
      <c r="AF12" s="107">
        <v>13</v>
      </c>
      <c r="AG12" s="139">
        <v>19</v>
      </c>
      <c r="AH12" s="130"/>
      <c r="AI12" s="131">
        <f>C19*(10+AG12+5)/(AG19+5)</f>
        <v>1026.8</v>
      </c>
      <c r="AJ12" s="107">
        <v>16</v>
      </c>
      <c r="AK12" s="135">
        <v>16</v>
      </c>
      <c r="AL12" s="130"/>
      <c r="AM12" s="131">
        <f>C22*(10+AK12+5)/(AK22+5)</f>
        <v>550.8461538461538</v>
      </c>
      <c r="AN12" s="107">
        <v>5</v>
      </c>
      <c r="AO12" s="135">
        <v>15</v>
      </c>
      <c r="AP12" s="130"/>
      <c r="AQ12" s="131">
        <f>C11*(10+AO12+5)/(AO11+5)</f>
        <v>1660.7142857142858</v>
      </c>
      <c r="AR12" s="107">
        <v>12</v>
      </c>
      <c r="AS12" s="132">
        <v>13</v>
      </c>
      <c r="AT12" s="130"/>
      <c r="AU12" s="131">
        <f>C18*(10+AS12+5)/(AS18+5)</f>
        <v>736.75</v>
      </c>
      <c r="AV12" s="107">
        <v>7</v>
      </c>
      <c r="AW12" s="137">
        <v>23</v>
      </c>
      <c r="AX12" s="130"/>
      <c r="AY12" s="131">
        <f>C13*(10+AW12+5)/(AW13+5)</f>
        <v>2109</v>
      </c>
      <c r="AZ12" s="107">
        <v>8</v>
      </c>
      <c r="BA12" s="135">
        <v>14</v>
      </c>
      <c r="BB12" s="130"/>
      <c r="BC12" s="131">
        <f>C14*(10+BA12+5)/(BA14+5)</f>
        <v>855.5</v>
      </c>
      <c r="BD12" s="107">
        <v>4</v>
      </c>
      <c r="BE12" s="139">
        <v>20</v>
      </c>
      <c r="BF12" s="130"/>
      <c r="BG12" s="131">
        <f>C10*(10+BE12+5)/(BE10+5)</f>
        <v>762.2222222222222</v>
      </c>
      <c r="BH12" s="107">
        <v>21</v>
      </c>
      <c r="BI12" s="129">
        <v>10</v>
      </c>
      <c r="BJ12" s="130"/>
      <c r="BK12" s="131">
        <f>C27*(BI12+5)/(BI27+5)</f>
        <v>224.21052631578948</v>
      </c>
    </row>
    <row r="13" spans="1:63" s="117" customFormat="1" ht="19.5" customHeight="1">
      <c r="A13" s="107" t="s">
        <v>303</v>
      </c>
      <c r="B13" s="105">
        <v>7</v>
      </c>
      <c r="C13" s="106">
        <v>333</v>
      </c>
      <c r="D13" s="107">
        <v>14</v>
      </c>
      <c r="E13" s="133">
        <v>8</v>
      </c>
      <c r="F13" s="130"/>
      <c r="G13" s="131">
        <f>C20*(E13+5)/(E20+5)</f>
        <v>498.3333333333333</v>
      </c>
      <c r="H13" s="107">
        <v>18</v>
      </c>
      <c r="I13" s="140">
        <v>6</v>
      </c>
      <c r="J13" s="130"/>
      <c r="K13" s="131">
        <f>C24*(I13+5)/(I24+5)</f>
        <v>387.39130434782606</v>
      </c>
      <c r="L13" s="107">
        <v>15</v>
      </c>
      <c r="M13" s="135">
        <v>14</v>
      </c>
      <c r="N13" s="130"/>
      <c r="O13" s="131">
        <f>C21*(10+M13+5)/(M21+5)</f>
        <v>1142.6</v>
      </c>
      <c r="P13" s="107">
        <v>20</v>
      </c>
      <c r="Q13" s="132">
        <v>11</v>
      </c>
      <c r="R13" s="130"/>
      <c r="S13" s="131">
        <f>C26*(Q13+5)/(Q26+5)</f>
        <v>271.1111111111111</v>
      </c>
      <c r="T13" s="107">
        <v>17</v>
      </c>
      <c r="U13" s="142">
        <v>3</v>
      </c>
      <c r="V13" s="130"/>
      <c r="W13" s="136">
        <f>C23*(U13+5)/(U23+5)</f>
        <v>290.15384615384613</v>
      </c>
      <c r="X13" s="107">
        <v>9</v>
      </c>
      <c r="Y13" s="135">
        <v>15</v>
      </c>
      <c r="Z13" s="130"/>
      <c r="AA13" s="131">
        <f>C15*(10+Y13+5)/(Y15+5)</f>
        <v>214.28571428571428</v>
      </c>
      <c r="AB13" s="107">
        <v>5</v>
      </c>
      <c r="AC13" s="129">
        <v>10</v>
      </c>
      <c r="AD13" s="130"/>
      <c r="AE13" s="131">
        <f>C11*(AC13+5)/(AC11+5)</f>
        <v>611.8421052631579</v>
      </c>
      <c r="AF13" s="107">
        <v>11</v>
      </c>
      <c r="AG13" s="135">
        <v>15</v>
      </c>
      <c r="AH13" s="130"/>
      <c r="AI13" s="131">
        <f>C17*(10+AG13+5)/(AG17+5)</f>
        <v>1167.857142857143</v>
      </c>
      <c r="AJ13" s="107">
        <v>21</v>
      </c>
      <c r="AK13" s="132">
        <v>12</v>
      </c>
      <c r="AL13" s="130"/>
      <c r="AM13" s="131">
        <f>C27*(10/2+AK13+5)/(AK27+5)</f>
        <v>367.52941176470586</v>
      </c>
      <c r="AN13" s="107">
        <v>1</v>
      </c>
      <c r="AO13" s="133">
        <v>9</v>
      </c>
      <c r="AP13" s="130"/>
      <c r="AQ13" s="131">
        <f>C7*(AO13+5)/(AO7+5)</f>
        <v>504</v>
      </c>
      <c r="AR13" s="107">
        <v>10</v>
      </c>
      <c r="AS13" s="132">
        <v>11</v>
      </c>
      <c r="AT13" s="130"/>
      <c r="AU13" s="131">
        <f>C16*(AS13+5)/(AS16+5)</f>
        <v>405.3333333333333</v>
      </c>
      <c r="AV13" s="107">
        <v>6</v>
      </c>
      <c r="AW13" s="145">
        <v>1</v>
      </c>
      <c r="AX13" s="130"/>
      <c r="AY13" s="131">
        <f>C12*(AW13+5)/(AW12+5)</f>
        <v>173.14285714285714</v>
      </c>
      <c r="AZ13" s="107">
        <v>12</v>
      </c>
      <c r="BA13" s="129">
        <v>10</v>
      </c>
      <c r="BB13" s="130"/>
      <c r="BC13" s="131">
        <f>C18*(BA13+5)/(BA18+5)</f>
        <v>332.36842105263156</v>
      </c>
      <c r="BD13" s="107">
        <v>2</v>
      </c>
      <c r="BE13" s="133">
        <v>7</v>
      </c>
      <c r="BF13" s="130"/>
      <c r="BG13" s="131">
        <f>C8*(BE13+5)/(BE8+5)</f>
        <v>545.4545454545455</v>
      </c>
      <c r="BH13" s="107">
        <v>3</v>
      </c>
      <c r="BI13" s="143">
        <v>2</v>
      </c>
      <c r="BJ13" s="130"/>
      <c r="BK13" s="131">
        <f>C9*(BI13+5)/(BI9+5)</f>
        <v>251.4814814814815</v>
      </c>
    </row>
    <row r="14" spans="1:65" s="117" customFormat="1" ht="19.5" customHeight="1">
      <c r="A14" s="107" t="s">
        <v>302</v>
      </c>
      <c r="B14" s="105">
        <v>8</v>
      </c>
      <c r="C14" s="106">
        <v>413</v>
      </c>
      <c r="D14" s="107">
        <v>1</v>
      </c>
      <c r="E14" s="140">
        <v>6</v>
      </c>
      <c r="F14" s="130"/>
      <c r="G14" s="131">
        <f>C7*(E14+5)/(E7+5)</f>
        <v>344.3478260869565</v>
      </c>
      <c r="H14" s="107">
        <v>2</v>
      </c>
      <c r="I14" s="132">
        <v>11</v>
      </c>
      <c r="J14" s="130"/>
      <c r="K14" s="131">
        <f>C8*(I14+5)/(I8+5)</f>
        <v>888.8888888888889</v>
      </c>
      <c r="L14" s="107">
        <v>3</v>
      </c>
      <c r="M14" s="140">
        <v>6</v>
      </c>
      <c r="N14" s="130"/>
      <c r="O14" s="131">
        <f>C9*(M14+5)/(M9+5)</f>
        <v>463.9130434782609</v>
      </c>
      <c r="P14" s="107">
        <v>16</v>
      </c>
      <c r="Q14" s="132">
        <v>11</v>
      </c>
      <c r="R14" s="130"/>
      <c r="S14" s="131">
        <f>C22*(Q14+5)/(Q22+5)</f>
        <v>205.33333333333334</v>
      </c>
      <c r="T14" s="107">
        <v>19</v>
      </c>
      <c r="U14" s="135">
        <v>16</v>
      </c>
      <c r="V14" s="130"/>
      <c r="W14" s="136">
        <f>C25*(10+U14+5)/(U25+5)</f>
        <v>565.1538461538462</v>
      </c>
      <c r="X14" s="107">
        <v>10</v>
      </c>
      <c r="Y14" s="133">
        <v>8</v>
      </c>
      <c r="Z14" s="130"/>
      <c r="AA14" s="131">
        <f>C16*(Y14+5)/(Y16+5)</f>
        <v>282.2857142857143</v>
      </c>
      <c r="AB14" s="107">
        <v>11</v>
      </c>
      <c r="AC14" s="132">
        <v>13</v>
      </c>
      <c r="AD14" s="130"/>
      <c r="AE14" s="131">
        <f>C17*(10+AC14+5)/(AC17+5)</f>
        <v>953.75</v>
      </c>
      <c r="AF14" s="107">
        <v>4</v>
      </c>
      <c r="AG14" s="139">
        <v>20</v>
      </c>
      <c r="AH14" s="130"/>
      <c r="AI14" s="131">
        <f>C10*(10+AG14+5)/(AG10+5)</f>
        <v>762.2222222222222</v>
      </c>
      <c r="AJ14" s="107">
        <v>9</v>
      </c>
      <c r="AK14" s="135">
        <v>14</v>
      </c>
      <c r="AL14" s="130"/>
      <c r="AM14" s="131">
        <f>C15*(10+AK14+5)/(AK15+5)</f>
        <v>193.33333333333334</v>
      </c>
      <c r="AN14" s="107">
        <v>21</v>
      </c>
      <c r="AO14" s="134">
        <v>18</v>
      </c>
      <c r="AP14" s="130"/>
      <c r="AQ14" s="131">
        <f>C27*(10+AO14+5)/(AO27+5)</f>
        <v>852</v>
      </c>
      <c r="AR14" s="107">
        <v>13</v>
      </c>
      <c r="AS14" s="135">
        <v>17</v>
      </c>
      <c r="AT14" s="130"/>
      <c r="AU14" s="131">
        <f>C19*(10+AS14+5)/(AS19+5)</f>
        <v>805.3333333333334</v>
      </c>
      <c r="AV14" s="107">
        <v>5</v>
      </c>
      <c r="AW14" s="133">
        <v>9</v>
      </c>
      <c r="AX14" s="130"/>
      <c r="AY14" s="131">
        <f>C11*(AW14+5)/(AW11+5)</f>
        <v>471.7391304347826</v>
      </c>
      <c r="AZ14" s="107">
        <v>18</v>
      </c>
      <c r="BA14" s="133">
        <v>9</v>
      </c>
      <c r="BB14" s="130"/>
      <c r="BC14" s="131">
        <f>C24*(BA14+5)/(BA24+5)</f>
        <v>567</v>
      </c>
      <c r="BD14" s="107">
        <v>17</v>
      </c>
      <c r="BE14" s="129">
        <v>10</v>
      </c>
      <c r="BF14" s="130"/>
      <c r="BG14" s="131">
        <f>C23*(BE14+5)/(BE23+5)</f>
        <v>744.4736842105264</v>
      </c>
      <c r="BH14" s="107">
        <v>12</v>
      </c>
      <c r="BI14" s="129">
        <v>10</v>
      </c>
      <c r="BJ14" s="130"/>
      <c r="BK14" s="131">
        <f>C18*(BI14+5)/(BI18+5)</f>
        <v>332.36842105263156</v>
      </c>
      <c r="BM14" s="138"/>
    </row>
    <row r="15" spans="1:63" s="117" customFormat="1" ht="19.5" customHeight="1">
      <c r="A15" s="107" t="s">
        <v>313</v>
      </c>
      <c r="B15" s="105">
        <v>9</v>
      </c>
      <c r="C15" s="106">
        <v>100</v>
      </c>
      <c r="D15" s="107">
        <v>13</v>
      </c>
      <c r="E15" s="129">
        <v>10</v>
      </c>
      <c r="F15" s="130"/>
      <c r="G15" s="131">
        <f>C19*(E15+5)/(E19+5)</f>
        <v>238.42105263157896</v>
      </c>
      <c r="H15" s="107">
        <v>16</v>
      </c>
      <c r="I15" s="133">
        <v>9</v>
      </c>
      <c r="J15" s="130"/>
      <c r="K15" s="131">
        <f>C22*(I15+5)/(I22+5)</f>
        <v>161.7</v>
      </c>
      <c r="L15" s="107">
        <v>12</v>
      </c>
      <c r="M15" s="133">
        <v>7</v>
      </c>
      <c r="N15" s="130"/>
      <c r="O15" s="131">
        <f>C18*(M15+5)/(M18+5)</f>
        <v>229.63636363636363</v>
      </c>
      <c r="P15" s="107">
        <v>4</v>
      </c>
      <c r="Q15" s="142">
        <v>3</v>
      </c>
      <c r="R15" s="130"/>
      <c r="S15" s="131">
        <f>C10*(Q15+5)/(Q10+5)</f>
        <v>60.30769230769231</v>
      </c>
      <c r="T15" s="107">
        <v>11</v>
      </c>
      <c r="U15" s="133">
        <v>7</v>
      </c>
      <c r="V15" s="130"/>
      <c r="W15" s="136">
        <f>C17*(U15+5)/(U17+5)</f>
        <v>297.27272727272725</v>
      </c>
      <c r="X15" s="107">
        <v>7</v>
      </c>
      <c r="Y15" s="133">
        <v>9</v>
      </c>
      <c r="Z15" s="130"/>
      <c r="AA15" s="131">
        <f>C13*(Y15+5)/(Y13+5)</f>
        <v>233.1</v>
      </c>
      <c r="AB15" s="107">
        <v>19</v>
      </c>
      <c r="AC15" s="133">
        <v>8</v>
      </c>
      <c r="AD15" s="130"/>
      <c r="AE15" s="131">
        <f>C25*(AC15+5)/(AC25+5)</f>
        <v>146.71428571428572</v>
      </c>
      <c r="AF15" s="107">
        <v>21</v>
      </c>
      <c r="AG15" s="133">
        <v>8</v>
      </c>
      <c r="AH15" s="130"/>
      <c r="AI15" s="131">
        <f>C27*(AG15+5)/(AG27+5)</f>
        <v>246.13333333333333</v>
      </c>
      <c r="AJ15" s="107">
        <v>8</v>
      </c>
      <c r="AK15" s="129">
        <v>10</v>
      </c>
      <c r="AL15" s="130"/>
      <c r="AM15" s="131">
        <f>C14*(AK15+5)/(AK14+5)</f>
        <v>326.05263157894734</v>
      </c>
      <c r="AN15" s="107">
        <v>14</v>
      </c>
      <c r="AO15" s="142">
        <v>3</v>
      </c>
      <c r="AP15" s="130"/>
      <c r="AQ15" s="131">
        <f>C20*(AO15+5)/(AO20+5)</f>
        <v>247.69230769230768</v>
      </c>
      <c r="AR15" s="107">
        <v>17</v>
      </c>
      <c r="AS15" s="143">
        <v>2</v>
      </c>
      <c r="AT15" s="130"/>
      <c r="AU15" s="131">
        <f>C23*(AS15+5)/(AS23+5)</f>
        <v>244.4814814814815</v>
      </c>
      <c r="AV15" s="107">
        <v>15</v>
      </c>
      <c r="AW15" s="142">
        <v>3</v>
      </c>
      <c r="AX15" s="130"/>
      <c r="AY15" s="131">
        <f>C21*(AW15+5)/(AW21+5)</f>
        <v>181.84615384615384</v>
      </c>
      <c r="AZ15" s="107">
        <v>20</v>
      </c>
      <c r="BA15" s="133">
        <v>7</v>
      </c>
      <c r="BB15" s="130"/>
      <c r="BC15" s="131">
        <f>C26*(BA15+5)/(BA26+5)</f>
        <v>166.36363636363637</v>
      </c>
      <c r="BD15" s="107">
        <v>10</v>
      </c>
      <c r="BE15" s="133">
        <v>9</v>
      </c>
      <c r="BF15" s="130"/>
      <c r="BG15" s="131">
        <f>C16*(BE15+5)/(BE16+5)</f>
        <v>319.2</v>
      </c>
      <c r="BH15" s="107">
        <v>18</v>
      </c>
      <c r="BI15" s="145">
        <v>0</v>
      </c>
      <c r="BJ15" s="130"/>
      <c r="BK15" s="131">
        <f>C24*(BI15+5)/(BI24+5)</f>
        <v>139.6551724137931</v>
      </c>
    </row>
    <row r="16" spans="1:63" s="117" customFormat="1" ht="19.5" customHeight="1">
      <c r="A16" s="107" t="s">
        <v>299</v>
      </c>
      <c r="B16" s="105">
        <v>10</v>
      </c>
      <c r="C16" s="106">
        <v>456</v>
      </c>
      <c r="D16" s="107">
        <v>4</v>
      </c>
      <c r="E16" s="135">
        <v>14</v>
      </c>
      <c r="F16" s="130"/>
      <c r="G16" s="131">
        <f>C10*(10+E16+5)/(E10+5)</f>
        <v>378.93333333333334</v>
      </c>
      <c r="H16" s="107">
        <v>19</v>
      </c>
      <c r="I16" s="135">
        <v>15</v>
      </c>
      <c r="J16" s="130"/>
      <c r="K16" s="131">
        <f>C25*(10+I16+5)/(I25+5)</f>
        <v>507.85714285714283</v>
      </c>
      <c r="L16" s="107">
        <v>11</v>
      </c>
      <c r="M16" s="132">
        <v>13</v>
      </c>
      <c r="N16" s="130"/>
      <c r="O16" s="131">
        <f>C17*(10+M16+5)/(M17+5)</f>
        <v>953.75</v>
      </c>
      <c r="P16" s="107">
        <v>17</v>
      </c>
      <c r="Q16" s="142">
        <v>5</v>
      </c>
      <c r="R16" s="130"/>
      <c r="S16" s="131">
        <f>C23*(Q16+5)/(Q23+5)</f>
        <v>392.9166666666667</v>
      </c>
      <c r="T16" s="107">
        <v>16</v>
      </c>
      <c r="U16" s="135">
        <v>16</v>
      </c>
      <c r="V16" s="130"/>
      <c r="W16" s="136">
        <f>C22*(10+U16+5)/(U22+5)</f>
        <v>550.8461538461538</v>
      </c>
      <c r="X16" s="107">
        <v>8</v>
      </c>
      <c r="Y16" s="135">
        <v>16</v>
      </c>
      <c r="Z16" s="130"/>
      <c r="AA16" s="131">
        <f>C14*(10+Y16+5)/(Y14+5)</f>
        <v>984.8461538461538</v>
      </c>
      <c r="AB16" s="107">
        <v>13</v>
      </c>
      <c r="AC16" s="139">
        <v>19</v>
      </c>
      <c r="AD16" s="130"/>
      <c r="AE16" s="131">
        <f>C19*(10+AC16+5)/(AC19+5)</f>
        <v>1026.8</v>
      </c>
      <c r="AF16" s="107">
        <v>21</v>
      </c>
      <c r="AG16" s="135">
        <v>14</v>
      </c>
      <c r="AH16" s="130"/>
      <c r="AI16" s="131">
        <f>C27*(10+AG16+5)/(AG27+5)</f>
        <v>549.0666666666667</v>
      </c>
      <c r="AJ16" s="107">
        <v>5</v>
      </c>
      <c r="AK16" s="129">
        <v>10</v>
      </c>
      <c r="AL16" s="130"/>
      <c r="AM16" s="131">
        <f>C11*(AK16+5)/(AK11+5)</f>
        <v>611.8421052631579</v>
      </c>
      <c r="AN16" s="107">
        <v>3</v>
      </c>
      <c r="AO16" s="129">
        <v>10</v>
      </c>
      <c r="AP16" s="130"/>
      <c r="AQ16" s="131">
        <f>C9*(AO16+5)/(AO9+5)</f>
        <v>765.7894736842105</v>
      </c>
      <c r="AR16" s="107">
        <v>7</v>
      </c>
      <c r="AS16" s="132">
        <v>13</v>
      </c>
      <c r="AT16" s="130"/>
      <c r="AU16" s="131">
        <f>C13*(10+AS16+5)/(AS13+5)</f>
        <v>582.75</v>
      </c>
      <c r="AV16" s="107">
        <v>18</v>
      </c>
      <c r="AW16" s="133">
        <v>9</v>
      </c>
      <c r="AX16" s="130"/>
      <c r="AY16" s="131">
        <f>C24*(AW16+5)/(AW24+5)</f>
        <v>567</v>
      </c>
      <c r="AZ16" s="107">
        <v>14</v>
      </c>
      <c r="BA16" s="129">
        <v>10</v>
      </c>
      <c r="BB16" s="130"/>
      <c r="BC16" s="131">
        <f>C20*(BA16+5)/(BA20+5)</f>
        <v>635.5263157894736</v>
      </c>
      <c r="BD16" s="107">
        <v>9</v>
      </c>
      <c r="BE16" s="135">
        <v>15</v>
      </c>
      <c r="BF16" s="130"/>
      <c r="BG16" s="131">
        <f>C15*(10+BE16+5)/(BE15+5)</f>
        <v>214.28571428571428</v>
      </c>
      <c r="BH16" s="107">
        <v>2</v>
      </c>
      <c r="BI16" s="142">
        <v>5</v>
      </c>
      <c r="BJ16" s="130"/>
      <c r="BK16" s="131">
        <f>C8*(BI16+5)/(BI8+5)</f>
        <v>500</v>
      </c>
    </row>
    <row r="17" spans="1:63" s="117" customFormat="1" ht="19.5" customHeight="1">
      <c r="A17" s="107" t="s">
        <v>298</v>
      </c>
      <c r="B17" s="105">
        <v>11</v>
      </c>
      <c r="C17" s="106">
        <v>545</v>
      </c>
      <c r="D17" s="107">
        <v>15</v>
      </c>
      <c r="E17" s="133">
        <v>7</v>
      </c>
      <c r="F17" s="130"/>
      <c r="G17" s="131">
        <f>C21*(E17+5)/(E21+5)</f>
        <v>322.3636363636364</v>
      </c>
      <c r="H17" s="107">
        <v>4</v>
      </c>
      <c r="I17" s="134">
        <v>18</v>
      </c>
      <c r="J17" s="130"/>
      <c r="K17" s="131">
        <f>C10*(10+I17+5)/(I10+5)</f>
        <v>588</v>
      </c>
      <c r="L17" s="107">
        <v>10</v>
      </c>
      <c r="M17" s="132">
        <v>11</v>
      </c>
      <c r="N17" s="130"/>
      <c r="O17" s="131">
        <f>C16*(M17+5)/(M16+5)</f>
        <v>405.3333333333333</v>
      </c>
      <c r="P17" s="107">
        <v>2</v>
      </c>
      <c r="Q17" s="140">
        <v>6</v>
      </c>
      <c r="R17" s="130"/>
      <c r="S17" s="131">
        <f>C8*(Q17+5)/(Q8+5)</f>
        <v>478.2608695652174</v>
      </c>
      <c r="T17" s="107">
        <v>9</v>
      </c>
      <c r="U17" s="135">
        <v>17</v>
      </c>
      <c r="V17" s="130"/>
      <c r="W17" s="136">
        <f>C15*(10+U17+5)/(U15+5)</f>
        <v>266.6666666666667</v>
      </c>
      <c r="X17" s="107">
        <v>21</v>
      </c>
      <c r="Y17" s="139">
        <v>20</v>
      </c>
      <c r="Z17" s="130"/>
      <c r="AA17" s="131">
        <f>C27*(10+Y17+5)/(Y27+5)</f>
        <v>1104.4444444444443</v>
      </c>
      <c r="AB17" s="107">
        <v>8</v>
      </c>
      <c r="AC17" s="132">
        <v>11</v>
      </c>
      <c r="AD17" s="130"/>
      <c r="AE17" s="131">
        <f>C14*(AC17+5)/(AC14+5)</f>
        <v>367.1111111111111</v>
      </c>
      <c r="AF17" s="107">
        <v>7</v>
      </c>
      <c r="AG17" s="133">
        <v>9</v>
      </c>
      <c r="AH17" s="130"/>
      <c r="AI17" s="131">
        <f>C13*(AG17+5)/(AG13+5)</f>
        <v>233.1</v>
      </c>
      <c r="AJ17" s="107">
        <v>19</v>
      </c>
      <c r="AK17" s="141">
        <v>22</v>
      </c>
      <c r="AL17" s="130"/>
      <c r="AM17" s="131">
        <f>C25*(10+AK17+5)/(AK25+5)</f>
        <v>1252.7142857142858</v>
      </c>
      <c r="AN17" s="107">
        <v>16</v>
      </c>
      <c r="AO17" s="134">
        <v>18</v>
      </c>
      <c r="AP17" s="130"/>
      <c r="AQ17" s="131">
        <f>C22*(10+AO17+5)/(AO22+5)</f>
        <v>693</v>
      </c>
      <c r="AR17" s="107">
        <v>20</v>
      </c>
      <c r="AS17" s="137">
        <v>23</v>
      </c>
      <c r="AT17" s="130"/>
      <c r="AU17" s="131">
        <f>C26*(10+AS17+5)/(AS26+5)</f>
        <v>1931.6666666666667</v>
      </c>
      <c r="AV17" s="107">
        <v>12</v>
      </c>
      <c r="AW17" s="135">
        <v>15</v>
      </c>
      <c r="AX17" s="130"/>
      <c r="AY17" s="131">
        <f>C18*(10+AW17+5)/(AW18+5)</f>
        <v>902.1428571428571</v>
      </c>
      <c r="AZ17" s="107">
        <v>3</v>
      </c>
      <c r="BA17" s="133">
        <v>8</v>
      </c>
      <c r="BB17" s="130"/>
      <c r="BC17" s="131">
        <f>C9*(BA17+5)/(BA9+5)</f>
        <v>600.4761904761905</v>
      </c>
      <c r="BD17" s="107">
        <v>17</v>
      </c>
      <c r="BE17" s="133">
        <v>8</v>
      </c>
      <c r="BF17" s="130"/>
      <c r="BG17" s="131">
        <f>C23*(BE17+5)/(BE23+5)</f>
        <v>645.2105263157895</v>
      </c>
      <c r="BH17" s="107">
        <v>1</v>
      </c>
      <c r="BI17" s="132">
        <v>12</v>
      </c>
      <c r="BJ17" s="130"/>
      <c r="BK17" s="131">
        <f>C7*(10/2+BI17+5)/(BI7+5)</f>
        <v>931.7647058823529</v>
      </c>
    </row>
    <row r="18" spans="1:63" s="117" customFormat="1" ht="19.5" customHeight="1">
      <c r="A18" s="107" t="s">
        <v>300</v>
      </c>
      <c r="B18" s="105">
        <v>12</v>
      </c>
      <c r="C18" s="106">
        <v>421</v>
      </c>
      <c r="D18" s="107">
        <v>16</v>
      </c>
      <c r="E18" s="139">
        <v>19</v>
      </c>
      <c r="F18" s="130"/>
      <c r="G18" s="131">
        <f>C22*(10+E18+5)/(E22+5)</f>
        <v>785.4</v>
      </c>
      <c r="H18" s="107">
        <v>20</v>
      </c>
      <c r="I18" s="135">
        <v>17</v>
      </c>
      <c r="J18" s="130"/>
      <c r="K18" s="131">
        <f>C26*(10+I18+5)/(I26+5)</f>
        <v>813.3333333333334</v>
      </c>
      <c r="L18" s="107">
        <v>9</v>
      </c>
      <c r="M18" s="135">
        <v>17</v>
      </c>
      <c r="N18" s="130"/>
      <c r="O18" s="131">
        <f>C15*(10+M18+5)/(M15+5)</f>
        <v>266.6666666666667</v>
      </c>
      <c r="P18" s="107">
        <v>19</v>
      </c>
      <c r="Q18" s="132">
        <v>13</v>
      </c>
      <c r="R18" s="130"/>
      <c r="S18" s="131">
        <f>C25*(10+Q18+5)/(Q25+5)</f>
        <v>414.75</v>
      </c>
      <c r="T18" s="107">
        <v>13</v>
      </c>
      <c r="U18" s="132">
        <v>12</v>
      </c>
      <c r="V18" s="130"/>
      <c r="W18" s="136">
        <f>C19*(10/2+U18+5)/(U19+5)</f>
        <v>390.8235294117647</v>
      </c>
      <c r="X18" s="107">
        <v>2</v>
      </c>
      <c r="Y18" s="133">
        <v>7</v>
      </c>
      <c r="Z18" s="130"/>
      <c r="AA18" s="131">
        <f>C8*(Y18+5)/(Y8+5)</f>
        <v>545.4545454545455</v>
      </c>
      <c r="AB18" s="107">
        <v>3</v>
      </c>
      <c r="AC18" s="140">
        <v>6</v>
      </c>
      <c r="AD18" s="130"/>
      <c r="AE18" s="131">
        <f>C9*(AC18+5)/(AC9+5)</f>
        <v>463.9130434782609</v>
      </c>
      <c r="AF18" s="107">
        <v>5</v>
      </c>
      <c r="AG18" s="129">
        <v>10</v>
      </c>
      <c r="AH18" s="130"/>
      <c r="AI18" s="131">
        <f>C11*(AG18+5)/(AG11+5)</f>
        <v>611.8421052631579</v>
      </c>
      <c r="AJ18" s="107">
        <v>4</v>
      </c>
      <c r="AK18" s="135">
        <v>14</v>
      </c>
      <c r="AL18" s="130"/>
      <c r="AM18" s="131">
        <f>C10*(10+AK18+5)/(AK10+5)</f>
        <v>378.93333333333334</v>
      </c>
      <c r="AN18" s="107">
        <v>21</v>
      </c>
      <c r="AO18" s="134">
        <v>18</v>
      </c>
      <c r="AP18" s="130"/>
      <c r="AQ18" s="131">
        <f>C27*(10+AO18+5)/(AO27+5)</f>
        <v>852</v>
      </c>
      <c r="AR18" s="107">
        <v>6</v>
      </c>
      <c r="AS18" s="132">
        <v>11</v>
      </c>
      <c r="AT18" s="130"/>
      <c r="AU18" s="131">
        <f>C12*(AS18+5)/(AS12+5)</f>
        <v>718.2222222222222</v>
      </c>
      <c r="AV18" s="107">
        <v>11</v>
      </c>
      <c r="AW18" s="133">
        <v>9</v>
      </c>
      <c r="AX18" s="130"/>
      <c r="AY18" s="131">
        <f>C17*(AW18+5)/(AW17+5)</f>
        <v>381.5</v>
      </c>
      <c r="AZ18" s="107">
        <v>7</v>
      </c>
      <c r="BA18" s="135">
        <v>14</v>
      </c>
      <c r="BB18" s="130"/>
      <c r="BC18" s="131">
        <f>C13*(10+BA18+5)/(BA13+5)</f>
        <v>643.8</v>
      </c>
      <c r="BD18" s="107">
        <v>18</v>
      </c>
      <c r="BE18" s="133">
        <v>9</v>
      </c>
      <c r="BF18" s="130"/>
      <c r="BG18" s="131">
        <f>C24*(BE18+5)/(BE24+5)</f>
        <v>567</v>
      </c>
      <c r="BH18" s="107">
        <v>8</v>
      </c>
      <c r="BI18" s="135">
        <v>14</v>
      </c>
      <c r="BJ18" s="130"/>
      <c r="BK18" s="131">
        <f>C14*(10+BI18+5)/(BI14+5)</f>
        <v>798.4666666666667</v>
      </c>
    </row>
    <row r="19" spans="1:63" s="117" customFormat="1" ht="19.5" customHeight="1">
      <c r="A19" s="107" t="s">
        <v>307</v>
      </c>
      <c r="B19" s="105">
        <v>13</v>
      </c>
      <c r="C19" s="106">
        <v>302</v>
      </c>
      <c r="D19" s="107">
        <v>9</v>
      </c>
      <c r="E19" s="135">
        <v>14</v>
      </c>
      <c r="F19" s="130"/>
      <c r="G19" s="131">
        <f>C15*(10+E19+5)/(E15+5)</f>
        <v>193.33333333333334</v>
      </c>
      <c r="H19" s="107">
        <v>3</v>
      </c>
      <c r="I19" s="132">
        <v>11</v>
      </c>
      <c r="J19" s="130"/>
      <c r="K19" s="131">
        <f>C9*(I19+5)/(I9+5)</f>
        <v>862.2222222222222</v>
      </c>
      <c r="L19" s="107">
        <v>17</v>
      </c>
      <c r="M19" s="140">
        <v>6</v>
      </c>
      <c r="N19" s="130"/>
      <c r="O19" s="131">
        <f>C23*(M19+5)/(M23+5)</f>
        <v>451</v>
      </c>
      <c r="P19" s="107">
        <v>5</v>
      </c>
      <c r="Q19" s="133">
        <v>7</v>
      </c>
      <c r="R19" s="130"/>
      <c r="S19" s="131">
        <f>C11*(Q19+5)/(Q11+5)</f>
        <v>422.72727272727275</v>
      </c>
      <c r="T19" s="107">
        <v>12</v>
      </c>
      <c r="U19" s="132">
        <v>12</v>
      </c>
      <c r="V19" s="130"/>
      <c r="W19" s="136">
        <f>C18*(10/2+U19+5)/(U18+5)</f>
        <v>544.8235294117648</v>
      </c>
      <c r="X19" s="107">
        <v>20</v>
      </c>
      <c r="Y19" s="133">
        <v>9</v>
      </c>
      <c r="Z19" s="130"/>
      <c r="AA19" s="131">
        <f>C26*(Y19+5)/(Y26+5)</f>
        <v>213.5</v>
      </c>
      <c r="AB19" s="107">
        <v>10</v>
      </c>
      <c r="AC19" s="142">
        <v>5</v>
      </c>
      <c r="AD19" s="130"/>
      <c r="AE19" s="131">
        <f>C16*(AC19+5)/(AC16+5)</f>
        <v>190</v>
      </c>
      <c r="AF19" s="107">
        <v>6</v>
      </c>
      <c r="AG19" s="142">
        <v>5</v>
      </c>
      <c r="AH19" s="130"/>
      <c r="AI19" s="131">
        <f>C12*(AG19+5)/(AG12+5)</f>
        <v>336.6666666666667</v>
      </c>
      <c r="AJ19" s="107">
        <v>21</v>
      </c>
      <c r="AK19" s="135">
        <v>15</v>
      </c>
      <c r="AL19" s="130"/>
      <c r="AM19" s="131">
        <f>C27*(10+AK19+5)/(AK27+5)</f>
        <v>501.1764705882353</v>
      </c>
      <c r="AN19" s="107">
        <v>19</v>
      </c>
      <c r="AO19" s="129">
        <v>10</v>
      </c>
      <c r="AP19" s="130"/>
      <c r="AQ19" s="131">
        <f>C25*(AO19+5)/(AO25+5)</f>
        <v>187.10526315789474</v>
      </c>
      <c r="AR19" s="107">
        <v>8</v>
      </c>
      <c r="AS19" s="133">
        <v>7</v>
      </c>
      <c r="AT19" s="130"/>
      <c r="AU19" s="131">
        <f>C14*(AS19+5)/(AS14+5)</f>
        <v>225.27272727272728</v>
      </c>
      <c r="AV19" s="107">
        <v>16</v>
      </c>
      <c r="AW19" s="135">
        <v>16</v>
      </c>
      <c r="AX19" s="130"/>
      <c r="AY19" s="131">
        <f>C22*(10+AW19+5)/(AW22+5)</f>
        <v>550.8461538461538</v>
      </c>
      <c r="AZ19" s="107">
        <v>4</v>
      </c>
      <c r="BA19" s="139">
        <v>20</v>
      </c>
      <c r="BB19" s="130"/>
      <c r="BC19" s="131">
        <f>C10*(10+BA19+5)/(BA10+5)</f>
        <v>762.2222222222222</v>
      </c>
      <c r="BD19" s="107">
        <v>14</v>
      </c>
      <c r="BE19" s="133">
        <v>8</v>
      </c>
      <c r="BF19" s="130"/>
      <c r="BG19" s="131">
        <f>C20*(BE19+5)/(BE20+5)</f>
        <v>498.3333333333333</v>
      </c>
      <c r="BH19" s="107">
        <v>2</v>
      </c>
      <c r="BI19" s="133">
        <v>9</v>
      </c>
      <c r="BJ19" s="130"/>
      <c r="BK19" s="131">
        <f>C8*(BI19+5)/(BI8+5)</f>
        <v>700</v>
      </c>
    </row>
    <row r="20" spans="1:65" s="117" customFormat="1" ht="19.5" customHeight="1">
      <c r="A20" s="107" t="s">
        <v>291</v>
      </c>
      <c r="B20" s="105">
        <v>14</v>
      </c>
      <c r="C20" s="106">
        <v>805</v>
      </c>
      <c r="D20" s="107">
        <v>7</v>
      </c>
      <c r="E20" s="135">
        <v>16</v>
      </c>
      <c r="F20" s="130"/>
      <c r="G20" s="131">
        <f>C13*(10+E20+5)/(E13+5)</f>
        <v>794.0769230769231</v>
      </c>
      <c r="H20" s="107">
        <v>5</v>
      </c>
      <c r="I20" s="139">
        <v>20</v>
      </c>
      <c r="J20" s="130"/>
      <c r="K20" s="131">
        <f>C11*(10+I20+5)/(I11+5)</f>
        <v>3013.8888888888887</v>
      </c>
      <c r="L20" s="107">
        <v>6</v>
      </c>
      <c r="M20" s="132">
        <v>12</v>
      </c>
      <c r="N20" s="130"/>
      <c r="O20" s="131">
        <f>C12*(10/2+M20+5)/(M12+5)</f>
        <v>1045.6470588235295</v>
      </c>
      <c r="P20" s="107">
        <v>18</v>
      </c>
      <c r="Q20" s="135">
        <v>14</v>
      </c>
      <c r="R20" s="130"/>
      <c r="S20" s="131">
        <f>C24*(10+Q20+5)/(Q24+5)</f>
        <v>1566</v>
      </c>
      <c r="T20" s="107">
        <v>3</v>
      </c>
      <c r="U20" s="132">
        <v>13</v>
      </c>
      <c r="V20" s="130"/>
      <c r="W20" s="136">
        <f>C9*(10+U20+5)/(U9+5)</f>
        <v>1697.5</v>
      </c>
      <c r="X20" s="107">
        <v>17</v>
      </c>
      <c r="Y20" s="132">
        <v>12</v>
      </c>
      <c r="Z20" s="130"/>
      <c r="AA20" s="131">
        <f>C23*(10/2+Y20+5)/(Y23+5)</f>
        <v>1220.3529411764705</v>
      </c>
      <c r="AB20" s="107">
        <v>20</v>
      </c>
      <c r="AC20" s="135">
        <v>14</v>
      </c>
      <c r="AD20" s="130"/>
      <c r="AE20" s="131">
        <f>C26*(10+AC20+5)/(AC26+5)</f>
        <v>589.6666666666666</v>
      </c>
      <c r="AF20" s="107">
        <v>1</v>
      </c>
      <c r="AG20" s="129">
        <v>10</v>
      </c>
      <c r="AH20" s="130"/>
      <c r="AI20" s="131">
        <f>C7*(AG20+5)/(AG7+5)</f>
        <v>568.421052631579</v>
      </c>
      <c r="AJ20" s="107">
        <v>2</v>
      </c>
      <c r="AK20" s="133">
        <v>9</v>
      </c>
      <c r="AL20" s="130"/>
      <c r="AM20" s="131">
        <f>C8*(AK20+5)/(AK8+5)</f>
        <v>700</v>
      </c>
      <c r="AN20" s="107">
        <v>9</v>
      </c>
      <c r="AO20" s="139">
        <v>21</v>
      </c>
      <c r="AP20" s="130"/>
      <c r="AQ20" s="131">
        <f>C15*(10+AO20+5)/(AO15+5)</f>
        <v>450</v>
      </c>
      <c r="AR20" s="107">
        <v>4</v>
      </c>
      <c r="AS20" s="139">
        <v>19</v>
      </c>
      <c r="AT20" s="144"/>
      <c r="AU20" s="131">
        <f>C10*(10+AS20+5)/(AS10+5)</f>
        <v>666.4</v>
      </c>
      <c r="AV20" s="107">
        <v>19</v>
      </c>
      <c r="AW20" s="135">
        <v>17</v>
      </c>
      <c r="AX20" s="130"/>
      <c r="AY20" s="131">
        <f>C25*(10+AW20+5)/(AW25+5)</f>
        <v>632</v>
      </c>
      <c r="AZ20" s="107">
        <v>10</v>
      </c>
      <c r="BA20" s="135">
        <v>14</v>
      </c>
      <c r="BB20" s="130"/>
      <c r="BC20" s="131">
        <f>C16*(10+BA20+5)/(BA16+5)</f>
        <v>881.6</v>
      </c>
      <c r="BD20" s="107">
        <v>13</v>
      </c>
      <c r="BE20" s="135">
        <v>16</v>
      </c>
      <c r="BF20" s="130"/>
      <c r="BG20" s="131">
        <f>C19*(10+BE20+5)/(BE19+5)</f>
        <v>720.1538461538462</v>
      </c>
      <c r="BH20" s="107">
        <v>16</v>
      </c>
      <c r="BI20" s="132">
        <v>13</v>
      </c>
      <c r="BJ20" s="130"/>
      <c r="BK20" s="131">
        <f>C22*(10+BI20+5)/(BI22+5)</f>
        <v>404.25</v>
      </c>
      <c r="BM20" s="138"/>
    </row>
    <row r="21" spans="1:63" s="117" customFormat="1" ht="19.5" customHeight="1">
      <c r="A21" s="107" t="s">
        <v>296</v>
      </c>
      <c r="B21" s="105">
        <v>15</v>
      </c>
      <c r="C21" s="106">
        <v>591</v>
      </c>
      <c r="D21" s="107">
        <v>11</v>
      </c>
      <c r="E21" s="135">
        <v>17</v>
      </c>
      <c r="F21" s="130"/>
      <c r="G21" s="131">
        <f>C17*(10+E21+5)/(E17+5)</f>
        <v>1453.3333333333333</v>
      </c>
      <c r="H21" s="107">
        <v>6</v>
      </c>
      <c r="I21" s="132">
        <v>12</v>
      </c>
      <c r="J21" s="130"/>
      <c r="K21" s="131">
        <f>C12*(10/2+I21+5)/(I12+5)</f>
        <v>1045.6470588235295</v>
      </c>
      <c r="L21" s="107">
        <v>7</v>
      </c>
      <c r="M21" s="129">
        <v>10</v>
      </c>
      <c r="N21" s="130"/>
      <c r="O21" s="131">
        <f>C13*(M21+5)/(M13+5)</f>
        <v>262.89473684210526</v>
      </c>
      <c r="P21" s="107">
        <v>3</v>
      </c>
      <c r="Q21" s="142">
        <v>5</v>
      </c>
      <c r="R21" s="130"/>
      <c r="S21" s="131">
        <f>C9*(Q21+5)/(Q9+5)</f>
        <v>404.1666666666667</v>
      </c>
      <c r="T21" s="107">
        <v>1</v>
      </c>
      <c r="U21" s="135">
        <v>16</v>
      </c>
      <c r="V21" s="130"/>
      <c r="W21" s="136">
        <f>C7*(10+U21+5)/(U7+5)</f>
        <v>1716.923076923077</v>
      </c>
      <c r="X21" s="107">
        <v>5</v>
      </c>
      <c r="Y21" s="133">
        <v>7</v>
      </c>
      <c r="Z21" s="130"/>
      <c r="AA21" s="131">
        <f>C11*(Y21+5)/(Y11+5)</f>
        <v>422.72727272727275</v>
      </c>
      <c r="AB21" s="107">
        <v>18</v>
      </c>
      <c r="AC21" s="133">
        <v>9</v>
      </c>
      <c r="AD21" s="130"/>
      <c r="AE21" s="131">
        <f>C24*(AC21+5)/(AC24+5)</f>
        <v>567</v>
      </c>
      <c r="AF21" s="107">
        <v>2</v>
      </c>
      <c r="AG21" s="129">
        <v>10</v>
      </c>
      <c r="AH21" s="130"/>
      <c r="AI21" s="131">
        <f>C8*(AG21+5)/(AG8+5)</f>
        <v>789.4736842105264</v>
      </c>
      <c r="AJ21" s="107">
        <v>20</v>
      </c>
      <c r="AK21" s="139">
        <v>21</v>
      </c>
      <c r="AL21" s="130"/>
      <c r="AM21" s="131">
        <f>C26*(10+AK21+5)/(AK26+5)</f>
        <v>1372.5</v>
      </c>
      <c r="AN21" s="107">
        <v>17</v>
      </c>
      <c r="AO21" s="133">
        <v>7</v>
      </c>
      <c r="AP21" s="130"/>
      <c r="AQ21" s="131">
        <f>C23*(AO21+5)/(AO23+5)</f>
        <v>514.3636363636364</v>
      </c>
      <c r="AR21" s="107">
        <v>14</v>
      </c>
      <c r="AS21" s="129">
        <v>10</v>
      </c>
      <c r="AT21" s="130"/>
      <c r="AU21" s="131">
        <f>C20*(AS21+5)/(AS20+5)</f>
        <v>503.125</v>
      </c>
      <c r="AV21" s="107">
        <v>9</v>
      </c>
      <c r="AW21" s="139">
        <v>21</v>
      </c>
      <c r="AX21" s="130"/>
      <c r="AY21" s="131">
        <f>C15*(10+AW21+5)/(AW15+5)</f>
        <v>450</v>
      </c>
      <c r="AZ21" s="107">
        <v>19</v>
      </c>
      <c r="BA21" s="139">
        <v>21</v>
      </c>
      <c r="BB21" s="130"/>
      <c r="BC21" s="131">
        <f>C25*(10+BA21+5)/(BA25+5)</f>
        <v>1066.5</v>
      </c>
      <c r="BD21" s="107">
        <v>21</v>
      </c>
      <c r="BE21" s="132">
        <v>11</v>
      </c>
      <c r="BF21" s="130"/>
      <c r="BG21" s="131">
        <f>C27*(BE21+5)/(BE27+5)</f>
        <v>252.44444444444446</v>
      </c>
      <c r="BH21" s="107">
        <v>4</v>
      </c>
      <c r="BI21" s="139">
        <v>19</v>
      </c>
      <c r="BJ21" s="130"/>
      <c r="BK21" s="131">
        <f>C10*(10+BI21+5)/(BI10+5)</f>
        <v>666.4</v>
      </c>
    </row>
    <row r="22" spans="1:63" s="117" customFormat="1" ht="19.5" customHeight="1">
      <c r="A22" s="107" t="s">
        <v>310</v>
      </c>
      <c r="B22" s="105">
        <v>16</v>
      </c>
      <c r="C22" s="106">
        <v>231</v>
      </c>
      <c r="D22" s="107">
        <v>12</v>
      </c>
      <c r="E22" s="142">
        <v>5</v>
      </c>
      <c r="F22" s="130"/>
      <c r="G22" s="131">
        <f>C18*(E22+5)/(E18+5)</f>
        <v>175.41666666666666</v>
      </c>
      <c r="H22" s="107">
        <v>9</v>
      </c>
      <c r="I22" s="135">
        <v>15</v>
      </c>
      <c r="J22" s="130"/>
      <c r="K22" s="131">
        <f>C15*(10+I22+5)/(I15+5)</f>
        <v>214.28571428571428</v>
      </c>
      <c r="L22" s="107">
        <v>20</v>
      </c>
      <c r="M22" s="133">
        <v>8</v>
      </c>
      <c r="N22" s="130"/>
      <c r="O22" s="131">
        <f>C26*(M22+5)/(M26+5)</f>
        <v>188.8095238095238</v>
      </c>
      <c r="P22" s="107">
        <v>8</v>
      </c>
      <c r="Q22" s="132">
        <v>13</v>
      </c>
      <c r="R22" s="130"/>
      <c r="S22" s="131">
        <f>C14*(10+Q22+5)/(Q14+5)</f>
        <v>722.75</v>
      </c>
      <c r="T22" s="107">
        <v>10</v>
      </c>
      <c r="U22" s="133">
        <v>8</v>
      </c>
      <c r="V22" s="130"/>
      <c r="W22" s="136">
        <f>C16*(U22+5)/(U16+5)</f>
        <v>282.2857142857143</v>
      </c>
      <c r="X22" s="107">
        <v>4</v>
      </c>
      <c r="Y22" s="129">
        <v>10</v>
      </c>
      <c r="Z22" s="130"/>
      <c r="AA22" s="131">
        <f>C10*(Y22+5)/(Y10+5)</f>
        <v>154.73684210526315</v>
      </c>
      <c r="AB22" s="107">
        <v>21</v>
      </c>
      <c r="AC22" s="133">
        <v>7</v>
      </c>
      <c r="AD22" s="130"/>
      <c r="AE22" s="131">
        <f>C27*(10/2+AC22+5)/(AC27+5)</f>
        <v>402.3333333333333</v>
      </c>
      <c r="AF22" s="107">
        <v>19</v>
      </c>
      <c r="AG22" s="135">
        <v>15</v>
      </c>
      <c r="AH22" s="130"/>
      <c r="AI22" s="131">
        <f>C25*(10+AG22+5)/(AG25+5)</f>
        <v>507.85714285714283</v>
      </c>
      <c r="AJ22" s="107">
        <v>6</v>
      </c>
      <c r="AK22" s="133">
        <v>8</v>
      </c>
      <c r="AL22" s="130"/>
      <c r="AM22" s="131">
        <f>C12*(AK22+5)/(AK12+5)</f>
        <v>500.1904761904762</v>
      </c>
      <c r="AN22" s="107">
        <v>11</v>
      </c>
      <c r="AO22" s="140">
        <v>6</v>
      </c>
      <c r="AP22" s="130"/>
      <c r="AQ22" s="131">
        <f>C17*(AO22+5)/(AO17+5)</f>
        <v>260.6521739130435</v>
      </c>
      <c r="AR22" s="107">
        <v>18</v>
      </c>
      <c r="AS22" s="140">
        <v>6</v>
      </c>
      <c r="AT22" s="130"/>
      <c r="AU22" s="131">
        <f>C24*(AS22+5)/(AS24+5)</f>
        <v>387.39130434782606</v>
      </c>
      <c r="AV22" s="107">
        <v>13</v>
      </c>
      <c r="AW22" s="133">
        <v>8</v>
      </c>
      <c r="AX22" s="130"/>
      <c r="AY22" s="131">
        <f>C19*(AW22+5)/(AW19+5)</f>
        <v>186.95238095238096</v>
      </c>
      <c r="AZ22" s="107">
        <v>1</v>
      </c>
      <c r="BA22" s="133">
        <v>8</v>
      </c>
      <c r="BB22" s="130"/>
      <c r="BC22" s="131">
        <f>C7*(BA22+5)/(BA7+5)</f>
        <v>445.7142857142857</v>
      </c>
      <c r="BD22" s="107">
        <v>3</v>
      </c>
      <c r="BE22" s="142">
        <v>3</v>
      </c>
      <c r="BF22" s="130"/>
      <c r="BG22" s="131">
        <f>C9*(BE22+5)/(BE9+5)</f>
        <v>298.46153846153845</v>
      </c>
      <c r="BH22" s="107">
        <v>14</v>
      </c>
      <c r="BI22" s="132">
        <v>11</v>
      </c>
      <c r="BJ22" s="130"/>
      <c r="BK22" s="131">
        <f>C20*(BI22+5)/(BI20+5)</f>
        <v>715.5555555555555</v>
      </c>
    </row>
    <row r="23" spans="1:65" s="117" customFormat="1" ht="19.5" customHeight="1">
      <c r="A23" s="107" t="s">
        <v>287</v>
      </c>
      <c r="B23" s="105">
        <v>17</v>
      </c>
      <c r="C23" s="106">
        <v>943</v>
      </c>
      <c r="D23" s="107">
        <v>3</v>
      </c>
      <c r="E23" s="133">
        <v>9</v>
      </c>
      <c r="F23" s="130"/>
      <c r="G23" s="131">
        <f>C9*(E23+5)/(E9+5)</f>
        <v>679</v>
      </c>
      <c r="H23" s="107">
        <v>1</v>
      </c>
      <c r="I23" s="135">
        <v>15</v>
      </c>
      <c r="J23" s="130"/>
      <c r="K23" s="131">
        <f>C7*(10+I23+5)/(I7+5)</f>
        <v>1542.857142857143</v>
      </c>
      <c r="L23" s="107">
        <v>13</v>
      </c>
      <c r="M23" s="134">
        <v>18</v>
      </c>
      <c r="N23" s="130"/>
      <c r="O23" s="131">
        <f>C19*(10+M23+5)/(M19+5)</f>
        <v>906</v>
      </c>
      <c r="P23" s="107">
        <v>10</v>
      </c>
      <c r="Q23" s="139">
        <v>19</v>
      </c>
      <c r="R23" s="130"/>
      <c r="S23" s="131">
        <f>C16*(10+Q23+5)/(Q16+5)</f>
        <v>1550.4</v>
      </c>
      <c r="T23" s="107">
        <v>7</v>
      </c>
      <c r="U23" s="139">
        <v>21</v>
      </c>
      <c r="V23" s="130"/>
      <c r="W23" s="136">
        <f>C13*(10+U23+5)/(U13+5)</f>
        <v>1498.5</v>
      </c>
      <c r="X23" s="107">
        <v>14</v>
      </c>
      <c r="Y23" s="132">
        <v>12</v>
      </c>
      <c r="Z23" s="130"/>
      <c r="AA23" s="131">
        <f>C20*(10/2+Y23+5)/(Y20+5)</f>
        <v>1041.764705882353</v>
      </c>
      <c r="AB23" s="107">
        <v>6</v>
      </c>
      <c r="AC23" s="135">
        <v>15</v>
      </c>
      <c r="AD23" s="130"/>
      <c r="AE23" s="131">
        <f>C12*(10+AC23+5)/(AC12+5)</f>
        <v>1731.4285714285713</v>
      </c>
      <c r="AF23" s="107">
        <v>20</v>
      </c>
      <c r="AG23" s="135">
        <v>15</v>
      </c>
      <c r="AH23" s="130"/>
      <c r="AI23" s="131">
        <f>C26*(10+AG23+5)/(AG26+5)</f>
        <v>653.5714285714286</v>
      </c>
      <c r="AJ23" s="107">
        <v>18</v>
      </c>
      <c r="AK23" s="135">
        <v>16</v>
      </c>
      <c r="AL23" s="130"/>
      <c r="AM23" s="131">
        <f>C24*(10+AK23+5)/(AK24+5)</f>
        <v>1931.5384615384614</v>
      </c>
      <c r="AN23" s="107">
        <v>15</v>
      </c>
      <c r="AO23" s="135">
        <v>17</v>
      </c>
      <c r="AP23" s="130"/>
      <c r="AQ23" s="131">
        <f>C21*(10+AO23+5)/(AO21+5)</f>
        <v>1576</v>
      </c>
      <c r="AR23" s="107">
        <v>9</v>
      </c>
      <c r="AS23" s="141">
        <v>22</v>
      </c>
      <c r="AT23" s="130"/>
      <c r="AU23" s="131">
        <f>C15*(10+AS23+5)/(AS15+5)</f>
        <v>528.5714285714286</v>
      </c>
      <c r="AV23" s="107">
        <v>2</v>
      </c>
      <c r="AW23" s="132">
        <v>12</v>
      </c>
      <c r="AX23" s="130"/>
      <c r="AY23" s="131">
        <f>C8*(10/2+AW23+5)/(AW8+5)</f>
        <v>1294.1176470588234</v>
      </c>
      <c r="AZ23" s="107">
        <v>5</v>
      </c>
      <c r="BA23" s="129">
        <v>10</v>
      </c>
      <c r="BB23" s="130"/>
      <c r="BC23" s="131">
        <f>C11*(BA23+5)/(BA11+5)</f>
        <v>611.8421052631579</v>
      </c>
      <c r="BD23" s="107">
        <v>8</v>
      </c>
      <c r="BE23" s="135">
        <v>14</v>
      </c>
      <c r="BF23" s="130"/>
      <c r="BG23" s="131">
        <f>C14*(10+BE23+5)/(BE14+5)</f>
        <v>798.4666666666667</v>
      </c>
      <c r="BH23" s="107">
        <v>19</v>
      </c>
      <c r="BI23" s="139">
        <v>20</v>
      </c>
      <c r="BJ23" s="130"/>
      <c r="BK23" s="131">
        <f>C25*(10+BI23+5)/(BI25+5)</f>
        <v>921.6666666666666</v>
      </c>
      <c r="BM23" s="138"/>
    </row>
    <row r="24" spans="1:63" s="117" customFormat="1" ht="19.5" customHeight="1">
      <c r="A24" s="107" t="s">
        <v>288</v>
      </c>
      <c r="B24" s="105">
        <v>18</v>
      </c>
      <c r="C24" s="106">
        <v>810</v>
      </c>
      <c r="D24" s="107">
        <v>5</v>
      </c>
      <c r="E24" s="135">
        <v>14</v>
      </c>
      <c r="F24" s="130"/>
      <c r="G24" s="131">
        <f>C11*(10+E24+5)/(E11+5)</f>
        <v>1498.3333333333333</v>
      </c>
      <c r="H24" s="107">
        <v>7</v>
      </c>
      <c r="I24" s="134">
        <v>18</v>
      </c>
      <c r="J24" s="130"/>
      <c r="K24" s="131">
        <f>C13*(10+I24+5)/(I13+5)</f>
        <v>999</v>
      </c>
      <c r="L24" s="107">
        <v>2</v>
      </c>
      <c r="M24" s="135">
        <v>16</v>
      </c>
      <c r="N24" s="130"/>
      <c r="O24" s="131">
        <f>C8*(10+M24+5)/(M8+5)</f>
        <v>2384.6153846153848</v>
      </c>
      <c r="P24" s="107">
        <v>14</v>
      </c>
      <c r="Q24" s="129">
        <v>10</v>
      </c>
      <c r="R24" s="130"/>
      <c r="S24" s="131">
        <f>C20*(Q24+5)/(Q20+5)</f>
        <v>635.5263157894736</v>
      </c>
      <c r="T24" s="107">
        <v>6</v>
      </c>
      <c r="U24" s="129">
        <v>10</v>
      </c>
      <c r="V24" s="130"/>
      <c r="W24" s="136">
        <f>C12*(U24+5)/(U12+5)</f>
        <v>637.8947368421053</v>
      </c>
      <c r="X24" s="107">
        <v>1</v>
      </c>
      <c r="Y24" s="132">
        <v>11</v>
      </c>
      <c r="Z24" s="130"/>
      <c r="AA24" s="131">
        <f>C7*(Y24+5)/(Y7+5)</f>
        <v>640</v>
      </c>
      <c r="AB24" s="107">
        <v>15</v>
      </c>
      <c r="AC24" s="135">
        <v>15</v>
      </c>
      <c r="AD24" s="130"/>
      <c r="AE24" s="131">
        <f>C21*(10+AC24+5)/(AC21+5)</f>
        <v>1266.4285714285713</v>
      </c>
      <c r="AF24" s="107">
        <v>3</v>
      </c>
      <c r="AG24" s="132">
        <v>12</v>
      </c>
      <c r="AH24" s="130"/>
      <c r="AI24" s="131">
        <f>C9*(10/2+AG24+5)/(AG9+5)</f>
        <v>1255.2941176470588</v>
      </c>
      <c r="AJ24" s="107">
        <v>17</v>
      </c>
      <c r="AK24" s="133">
        <v>8</v>
      </c>
      <c r="AL24" s="130"/>
      <c r="AM24" s="131">
        <f>C23*(AK24+5)/(AK23+5)</f>
        <v>583.7619047619048</v>
      </c>
      <c r="AN24" s="107">
        <v>4</v>
      </c>
      <c r="AO24" s="141">
        <v>22</v>
      </c>
      <c r="AP24" s="130"/>
      <c r="AQ24" s="131">
        <f>C10*(10+AO24+5)/(AO10+5)</f>
        <v>1036</v>
      </c>
      <c r="AR24" s="107">
        <v>16</v>
      </c>
      <c r="AS24" s="134">
        <v>18</v>
      </c>
      <c r="AT24" s="130"/>
      <c r="AU24" s="131">
        <f>C22*(10+AS24+5)/(AS22+5)</f>
        <v>693</v>
      </c>
      <c r="AV24" s="107">
        <v>10</v>
      </c>
      <c r="AW24" s="135">
        <v>15</v>
      </c>
      <c r="AX24" s="130"/>
      <c r="AY24" s="131">
        <f>C16*(10+AW24+5)/(AW16+5)</f>
        <v>977.1428571428571</v>
      </c>
      <c r="AZ24" s="107">
        <v>8</v>
      </c>
      <c r="BA24" s="135">
        <v>15</v>
      </c>
      <c r="BB24" s="130"/>
      <c r="BC24" s="131">
        <f>C14*(10+BA24+5)/(BA14+5)</f>
        <v>885</v>
      </c>
      <c r="BD24" s="107">
        <v>12</v>
      </c>
      <c r="BE24" s="135">
        <v>15</v>
      </c>
      <c r="BF24" s="130"/>
      <c r="BG24" s="131">
        <f>C18*(10+BE24+5)/(BE18+5)</f>
        <v>902.1428571428571</v>
      </c>
      <c r="BH24" s="107">
        <v>9</v>
      </c>
      <c r="BI24" s="137">
        <v>24</v>
      </c>
      <c r="BJ24" s="130"/>
      <c r="BK24" s="131">
        <f>C15*(10+BI24+5)/(BI15+5)</f>
        <v>780</v>
      </c>
    </row>
    <row r="25" spans="1:63" s="117" customFormat="1" ht="19.5" customHeight="1">
      <c r="A25" s="107" t="s">
        <v>309</v>
      </c>
      <c r="B25" s="105">
        <v>19</v>
      </c>
      <c r="C25" s="106">
        <v>237</v>
      </c>
      <c r="D25" s="107">
        <v>20</v>
      </c>
      <c r="E25" s="133">
        <v>8</v>
      </c>
      <c r="F25" s="130"/>
      <c r="G25" s="131">
        <f>C26*(E25+5)/(E26+5)</f>
        <v>188.8095238095238</v>
      </c>
      <c r="H25" s="107">
        <v>10</v>
      </c>
      <c r="I25" s="133">
        <v>9</v>
      </c>
      <c r="J25" s="130"/>
      <c r="K25" s="131">
        <f>C16*(I25+5)/(I16+5)</f>
        <v>319.2</v>
      </c>
      <c r="L25" s="107">
        <v>4</v>
      </c>
      <c r="M25" s="135">
        <v>17</v>
      </c>
      <c r="N25" s="130"/>
      <c r="O25" s="131">
        <f>C10*(10+M25+5)/(M10+5)</f>
        <v>522.6666666666666</v>
      </c>
      <c r="P25" s="107">
        <v>12</v>
      </c>
      <c r="Q25" s="132">
        <v>11</v>
      </c>
      <c r="R25" s="130"/>
      <c r="S25" s="131">
        <f>C18*(Q25+5)/(Q18+5)</f>
        <v>374.22222222222223</v>
      </c>
      <c r="T25" s="107">
        <v>8</v>
      </c>
      <c r="U25" s="133">
        <v>8</v>
      </c>
      <c r="V25" s="130"/>
      <c r="W25" s="136">
        <f>C14*(U25+5)/(U14+5)</f>
        <v>255.66666666666666</v>
      </c>
      <c r="X25" s="107">
        <v>21</v>
      </c>
      <c r="Y25" s="135">
        <v>17</v>
      </c>
      <c r="Z25" s="130"/>
      <c r="AA25" s="131">
        <f>C27*(10+Y25+5)/(Y27+5)</f>
        <v>1009.7777777777778</v>
      </c>
      <c r="AB25" s="107">
        <v>9</v>
      </c>
      <c r="AC25" s="135">
        <v>16</v>
      </c>
      <c r="AD25" s="130"/>
      <c r="AE25" s="131">
        <f>C15*(10+AC25+5)/(AC15+5)</f>
        <v>238.46153846153845</v>
      </c>
      <c r="AF25" s="107">
        <v>16</v>
      </c>
      <c r="AG25" s="133">
        <v>9</v>
      </c>
      <c r="AH25" s="130"/>
      <c r="AI25" s="131">
        <f>C22*(AG25+5)/(AG22+5)</f>
        <v>161.7</v>
      </c>
      <c r="AJ25" s="107">
        <v>11</v>
      </c>
      <c r="AK25" s="143">
        <v>2</v>
      </c>
      <c r="AL25" s="130"/>
      <c r="AM25" s="131">
        <f>C17*(AK25+5)/(AK17+5)</f>
        <v>141.2962962962963</v>
      </c>
      <c r="AN25" s="107">
        <v>13</v>
      </c>
      <c r="AO25" s="135">
        <v>14</v>
      </c>
      <c r="AP25" s="130"/>
      <c r="AQ25" s="131">
        <f>C19*(10+AO25+5)/(AO19+5)</f>
        <v>583.8666666666667</v>
      </c>
      <c r="AR25" s="107">
        <v>1</v>
      </c>
      <c r="AS25" s="142">
        <v>5</v>
      </c>
      <c r="AT25" s="130"/>
      <c r="AU25" s="131">
        <f>C7*(AS25+5)/(AS7+5)</f>
        <v>300</v>
      </c>
      <c r="AV25" s="107">
        <v>14</v>
      </c>
      <c r="AW25" s="133">
        <v>7</v>
      </c>
      <c r="AX25" s="130"/>
      <c r="AY25" s="131">
        <f>C20*(AW25+5)/(AW20+5)</f>
        <v>439.09090909090907</v>
      </c>
      <c r="AZ25" s="107">
        <v>15</v>
      </c>
      <c r="BA25" s="142">
        <v>3</v>
      </c>
      <c r="BB25" s="130"/>
      <c r="BC25" s="131">
        <f>C21*(BA25+5)/(BA21+5)</f>
        <v>181.84615384615384</v>
      </c>
      <c r="BD25" s="107">
        <v>5</v>
      </c>
      <c r="BE25" s="133">
        <v>8</v>
      </c>
      <c r="BF25" s="130"/>
      <c r="BG25" s="131">
        <f>C11*(BE25+5)/(BE11+5)</f>
        <v>479.76190476190476</v>
      </c>
      <c r="BH25" s="107">
        <v>17</v>
      </c>
      <c r="BI25" s="142">
        <v>4</v>
      </c>
      <c r="BJ25" s="130"/>
      <c r="BK25" s="131">
        <f>C23*(BI25+5)/(BI23+5)</f>
        <v>339.48</v>
      </c>
    </row>
    <row r="26" spans="1:63" s="117" customFormat="1" ht="19.5" customHeight="1">
      <c r="A26" s="110" t="s">
        <v>305</v>
      </c>
      <c r="B26" s="108">
        <v>20</v>
      </c>
      <c r="C26" s="109">
        <v>305</v>
      </c>
      <c r="D26" s="110">
        <v>19</v>
      </c>
      <c r="E26" s="146">
        <v>16</v>
      </c>
      <c r="F26" s="147"/>
      <c r="G26" s="148">
        <f>C25*(10+E26+5)/(E25+5)</f>
        <v>565.1538461538462</v>
      </c>
      <c r="H26" s="110">
        <v>12</v>
      </c>
      <c r="I26" s="149">
        <v>7</v>
      </c>
      <c r="J26" s="147"/>
      <c r="K26" s="148">
        <f>C18*(I26+5)/(I18+5)</f>
        <v>229.63636363636363</v>
      </c>
      <c r="L26" s="110">
        <v>16</v>
      </c>
      <c r="M26" s="146">
        <v>16</v>
      </c>
      <c r="N26" s="147"/>
      <c r="O26" s="148">
        <f>C22*(10+M26+5)/(M22+5)</f>
        <v>550.8461538461538</v>
      </c>
      <c r="P26" s="110">
        <v>7</v>
      </c>
      <c r="Q26" s="150">
        <v>13</v>
      </c>
      <c r="R26" s="147"/>
      <c r="S26" s="148">
        <f>C13*(10+Q26+5)/(Q13+5)</f>
        <v>582.75</v>
      </c>
      <c r="T26" s="110">
        <v>4</v>
      </c>
      <c r="U26" s="150">
        <v>13</v>
      </c>
      <c r="V26" s="147"/>
      <c r="W26" s="151">
        <f>C10*(10+U26+5)/(U10+5)</f>
        <v>343</v>
      </c>
      <c r="X26" s="107">
        <v>13</v>
      </c>
      <c r="Y26" s="135">
        <v>15</v>
      </c>
      <c r="Z26" s="130"/>
      <c r="AA26" s="131">
        <f>C19*(10+Y26+5)/(Y19+5)</f>
        <v>647.1428571428571</v>
      </c>
      <c r="AB26" s="107">
        <v>14</v>
      </c>
      <c r="AC26" s="129">
        <v>10</v>
      </c>
      <c r="AD26" s="130"/>
      <c r="AE26" s="131">
        <f>C20*(AC26+5)/(AC20+5)</f>
        <v>635.5263157894736</v>
      </c>
      <c r="AF26" s="107">
        <v>17</v>
      </c>
      <c r="AG26" s="133">
        <v>9</v>
      </c>
      <c r="AH26" s="130"/>
      <c r="AI26" s="131">
        <f>C23*(AG26+5)/(AG23+5)</f>
        <v>660.1</v>
      </c>
      <c r="AJ26" s="107">
        <v>15</v>
      </c>
      <c r="AK26" s="142">
        <v>3</v>
      </c>
      <c r="AL26" s="130"/>
      <c r="AM26" s="131">
        <f>C21*(AK26+5)/(AK21+5)</f>
        <v>181.84615384615384</v>
      </c>
      <c r="AN26" s="107">
        <v>2</v>
      </c>
      <c r="AO26" s="140">
        <v>6</v>
      </c>
      <c r="AP26" s="130"/>
      <c r="AQ26" s="131">
        <f>C8*(AO26+5)/(AO8+5)</f>
        <v>478.2608695652174</v>
      </c>
      <c r="AR26" s="107">
        <v>11</v>
      </c>
      <c r="AS26" s="145">
        <v>1</v>
      </c>
      <c r="AT26" s="130"/>
      <c r="AU26" s="131">
        <f>C17*(AS26+5)/(AS17+5)</f>
        <v>116.78571428571429</v>
      </c>
      <c r="AV26" s="107">
        <v>21</v>
      </c>
      <c r="AW26" s="132">
        <v>13</v>
      </c>
      <c r="AX26" s="130"/>
      <c r="AY26" s="131">
        <f>C27*(10+AW26+5)/(AW27+5)</f>
        <v>497</v>
      </c>
      <c r="AZ26" s="107">
        <v>9</v>
      </c>
      <c r="BA26" s="135">
        <v>17</v>
      </c>
      <c r="BB26" s="130"/>
      <c r="BC26" s="131">
        <f>C15*(10+BA26+5)/(BA15+5)</f>
        <v>266.6666666666667</v>
      </c>
      <c r="BD26" s="107">
        <v>1</v>
      </c>
      <c r="BE26" s="133">
        <v>7</v>
      </c>
      <c r="BF26" s="130"/>
      <c r="BG26" s="131">
        <f>C7*(BE26+5)/(BE7+5)</f>
        <v>392.72727272727275</v>
      </c>
      <c r="BH26" s="107">
        <v>5</v>
      </c>
      <c r="BI26" s="133">
        <v>9</v>
      </c>
      <c r="BJ26" s="130"/>
      <c r="BK26" s="131">
        <f>C11*(BI26+5)/(BI11+5)</f>
        <v>542.5</v>
      </c>
    </row>
    <row r="27" spans="1:65" s="117" customFormat="1" ht="19.5" customHeight="1" thickBot="1">
      <c r="A27" s="114" t="s">
        <v>308</v>
      </c>
      <c r="B27" s="111">
        <v>21</v>
      </c>
      <c r="C27" s="112">
        <v>284</v>
      </c>
      <c r="D27" s="113"/>
      <c r="E27" s="152"/>
      <c r="F27" s="152"/>
      <c r="G27" s="153"/>
      <c r="H27" s="113"/>
      <c r="I27" s="152"/>
      <c r="J27" s="152"/>
      <c r="K27" s="153"/>
      <c r="L27" s="113"/>
      <c r="M27" s="152"/>
      <c r="N27" s="152"/>
      <c r="O27" s="153"/>
      <c r="P27" s="113"/>
      <c r="Q27" s="152"/>
      <c r="R27" s="152"/>
      <c r="S27" s="153"/>
      <c r="T27" s="113"/>
      <c r="U27" s="152"/>
      <c r="V27" s="152"/>
      <c r="W27" s="154"/>
      <c r="X27" s="114">
        <v>11</v>
      </c>
      <c r="Y27" s="155">
        <v>4</v>
      </c>
      <c r="Z27" s="156"/>
      <c r="AA27" s="157">
        <f>C17*(Y27+5)/(Y17+5)</f>
        <v>196.2</v>
      </c>
      <c r="AB27" s="114">
        <v>4</v>
      </c>
      <c r="AC27" s="158">
        <v>7</v>
      </c>
      <c r="AD27" s="156"/>
      <c r="AE27" s="157">
        <f>C10*(AC27+5)/(AC10+5)</f>
        <v>106.9090909090909</v>
      </c>
      <c r="AF27" s="114">
        <v>10</v>
      </c>
      <c r="AG27" s="159">
        <v>10</v>
      </c>
      <c r="AH27" s="156"/>
      <c r="AI27" s="157">
        <f>C16*(AG27+5)/(AG16+5)</f>
        <v>360</v>
      </c>
      <c r="AJ27" s="114">
        <v>7</v>
      </c>
      <c r="AK27" s="160">
        <v>12</v>
      </c>
      <c r="AL27" s="156"/>
      <c r="AM27" s="157">
        <f>C13*(10/2+AK27+5)/(AK13+5)</f>
        <v>430.94117647058823</v>
      </c>
      <c r="AN27" s="114">
        <v>12</v>
      </c>
      <c r="AO27" s="161">
        <v>6</v>
      </c>
      <c r="AP27" s="156"/>
      <c r="AQ27" s="157">
        <f>C18*(AO27+5)/(AO18+5)</f>
        <v>201.34782608695653</v>
      </c>
      <c r="AR27" s="114">
        <v>5</v>
      </c>
      <c r="AS27" s="159">
        <v>10</v>
      </c>
      <c r="AT27" s="156"/>
      <c r="AU27" s="157">
        <f>C11*(AS27+5)/(AS11+5)</f>
        <v>611.8421052631579</v>
      </c>
      <c r="AV27" s="114">
        <v>20</v>
      </c>
      <c r="AW27" s="160">
        <v>11</v>
      </c>
      <c r="AX27" s="156"/>
      <c r="AY27" s="157">
        <f>C26*(AW27+5)/(AW26+5)</f>
        <v>271.1111111111111</v>
      </c>
      <c r="AZ27" s="114">
        <v>2</v>
      </c>
      <c r="BA27" s="162">
        <v>0</v>
      </c>
      <c r="BB27" s="156"/>
      <c r="BC27" s="157">
        <f>C8*(BA27+5)/(BA8+5)</f>
        <v>172.41379310344828</v>
      </c>
      <c r="BD27" s="114">
        <v>15</v>
      </c>
      <c r="BE27" s="160">
        <v>13</v>
      </c>
      <c r="BF27" s="156"/>
      <c r="BG27" s="157">
        <f>C21*(10+BE27+5)/(BE21+5)</f>
        <v>1034.25</v>
      </c>
      <c r="BH27" s="114">
        <v>6</v>
      </c>
      <c r="BI27" s="163">
        <v>14</v>
      </c>
      <c r="BJ27" s="156"/>
      <c r="BK27" s="157">
        <f>C12*(10+BI27+5)/(BI12+5)</f>
        <v>1562.1333333333334</v>
      </c>
      <c r="BM27" s="138"/>
    </row>
    <row r="28" ht="13.5" thickTop="1"/>
  </sheetData>
  <sheetProtection/>
  <mergeCells count="60">
    <mergeCell ref="D1:G1"/>
    <mergeCell ref="H1:K1"/>
    <mergeCell ref="L1:O1"/>
    <mergeCell ref="P1:S1"/>
    <mergeCell ref="T1:W1"/>
    <mergeCell ref="X1:AA1"/>
    <mergeCell ref="AB1:AE1"/>
    <mergeCell ref="AF1:AI1"/>
    <mergeCell ref="AJ1:AM1"/>
    <mergeCell ref="AN1:AQ1"/>
    <mergeCell ref="AR1:AU1"/>
    <mergeCell ref="AV1:AY1"/>
    <mergeCell ref="AZ1:BC1"/>
    <mergeCell ref="BD1:BG1"/>
    <mergeCell ref="BH1:BK1"/>
    <mergeCell ref="D2:G2"/>
    <mergeCell ref="H2:K2"/>
    <mergeCell ref="L2:O2"/>
    <mergeCell ref="P2:S2"/>
    <mergeCell ref="T2:W2"/>
    <mergeCell ref="X2:AA2"/>
    <mergeCell ref="AB2:AE2"/>
    <mergeCell ref="AF2:AI2"/>
    <mergeCell ref="AJ2:AM2"/>
    <mergeCell ref="AN2:AQ2"/>
    <mergeCell ref="AR2:AU2"/>
    <mergeCell ref="AV2:AY2"/>
    <mergeCell ref="AZ2:BC2"/>
    <mergeCell ref="BD2:BG2"/>
    <mergeCell ref="BH2:BK2"/>
    <mergeCell ref="D3:G3"/>
    <mergeCell ref="H3:K3"/>
    <mergeCell ref="L3:O3"/>
    <mergeCell ref="P3:S3"/>
    <mergeCell ref="T3:W3"/>
    <mergeCell ref="X3:AA3"/>
    <mergeCell ref="AB3:AE3"/>
    <mergeCell ref="AF3:AI3"/>
    <mergeCell ref="AJ3:AM3"/>
    <mergeCell ref="AN3:AQ3"/>
    <mergeCell ref="AR3:AU3"/>
    <mergeCell ref="AV3:AY3"/>
    <mergeCell ref="AZ3:BC3"/>
    <mergeCell ref="BD3:BG3"/>
    <mergeCell ref="BH3:BK3"/>
    <mergeCell ref="E5:G5"/>
    <mergeCell ref="I5:K5"/>
    <mergeCell ref="M5:O5"/>
    <mergeCell ref="Q5:S5"/>
    <mergeCell ref="U5:W5"/>
    <mergeCell ref="Y5:AA5"/>
    <mergeCell ref="BA5:BC5"/>
    <mergeCell ref="BE5:BG5"/>
    <mergeCell ref="BI5:BK5"/>
    <mergeCell ref="AC5:AE5"/>
    <mergeCell ref="AG5:AI5"/>
    <mergeCell ref="AK5:AM5"/>
    <mergeCell ref="AO5:AQ5"/>
    <mergeCell ref="AS5:AU5"/>
    <mergeCell ref="AW5:AY5"/>
  </mergeCells>
  <printOptions horizontalCentered="1" verticalCentered="1"/>
  <pageMargins left="0.07874015748031496" right="0.03937007874015748" top="1.062992125984252" bottom="0.1968503937007874" header="0.4724409448818898" footer="0.11811023622047245"/>
  <pageSetup fitToHeight="1" fitToWidth="1" horizontalDpi="600" verticalDpi="600" orientation="landscape" paperSize="9" scale="56" r:id="rId1"/>
  <headerFooter alignWithMargins="0">
    <oddHeader>&amp;L&amp;14 22 mars 2015&amp;C&amp;"Arial,Gras"&amp;12 &amp;18Joutes de Versailles
Epée</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W22"/>
  <sheetViews>
    <sheetView zoomScalePageLayoutView="0" workbookViewId="0" topLeftCell="A1">
      <selection activeCell="T18" sqref="T18"/>
    </sheetView>
  </sheetViews>
  <sheetFormatPr defaultColWidth="11.421875" defaultRowHeight="12.75"/>
  <cols>
    <col min="1" max="1" width="20.140625" style="60" customWidth="1"/>
    <col min="2" max="13" width="6.421875" style="60" customWidth="1"/>
    <col min="14" max="15" width="5.00390625" style="60" customWidth="1"/>
    <col min="16" max="18" width="6.421875" style="60" customWidth="1"/>
    <col min="19" max="19" width="4.8515625" style="60" customWidth="1"/>
    <col min="20" max="20" width="6.421875" style="165" customWidth="1"/>
    <col min="23" max="16384" width="11.421875" style="60" customWidth="1"/>
  </cols>
  <sheetData>
    <row r="1" spans="2:20" ht="69" customHeight="1">
      <c r="B1" s="72" t="s">
        <v>323</v>
      </c>
      <c r="C1" s="72" t="s">
        <v>324</v>
      </c>
      <c r="D1" s="72" t="s">
        <v>325</v>
      </c>
      <c r="E1" s="72" t="s">
        <v>326</v>
      </c>
      <c r="F1" s="72" t="s">
        <v>327</v>
      </c>
      <c r="G1" s="72" t="s">
        <v>328</v>
      </c>
      <c r="H1" s="72" t="s">
        <v>329</v>
      </c>
      <c r="I1" s="72" t="s">
        <v>330</v>
      </c>
      <c r="J1" s="72" t="s">
        <v>331</v>
      </c>
      <c r="K1" s="72" t="s">
        <v>332</v>
      </c>
      <c r="L1" s="72" t="s">
        <v>333</v>
      </c>
      <c r="M1" s="72" t="s">
        <v>334</v>
      </c>
      <c r="N1" s="173" t="s">
        <v>338</v>
      </c>
      <c r="O1" s="170" t="s">
        <v>339</v>
      </c>
      <c r="P1" s="170" t="s">
        <v>335</v>
      </c>
      <c r="Q1" s="170" t="s">
        <v>340</v>
      </c>
      <c r="R1" s="174" t="s">
        <v>341</v>
      </c>
      <c r="S1" s="166" t="s">
        <v>336</v>
      </c>
      <c r="T1" s="169" t="s">
        <v>337</v>
      </c>
    </row>
    <row r="2" spans="1:23" ht="12.75">
      <c r="A2" s="60" t="s">
        <v>284</v>
      </c>
      <c r="B2" s="171">
        <v>10</v>
      </c>
      <c r="C2" s="171">
        <v>9</v>
      </c>
      <c r="D2" s="171">
        <v>8</v>
      </c>
      <c r="E2" s="171">
        <v>7</v>
      </c>
      <c r="F2" s="171">
        <v>7</v>
      </c>
      <c r="G2" s="171">
        <v>7</v>
      </c>
      <c r="H2" s="171">
        <v>6</v>
      </c>
      <c r="I2" s="171">
        <v>5</v>
      </c>
      <c r="J2" s="171">
        <v>5</v>
      </c>
      <c r="K2" s="171">
        <v>2</v>
      </c>
      <c r="L2" s="171">
        <v>2</v>
      </c>
      <c r="M2" s="171">
        <v>1</v>
      </c>
      <c r="N2" s="171">
        <f aca="true" t="shared" si="0" ref="N2:N22">-MIN(K2:M2)+MAX(H2:J2)</f>
        <v>5</v>
      </c>
      <c r="O2" s="171">
        <f aca="true" t="shared" si="1" ref="O2:O22">MAX(K2:M2)-MIN(H2:J2)</f>
        <v>-3</v>
      </c>
      <c r="P2" s="171">
        <v>2215</v>
      </c>
      <c r="Q2" s="171">
        <v>2215</v>
      </c>
      <c r="R2" s="167">
        <f>ROUND((M2-1)/20*99+1,0)</f>
        <v>1</v>
      </c>
      <c r="S2" s="172">
        <v>1</v>
      </c>
      <c r="T2" s="168">
        <f>ABS(S2-R2)/R2*100</f>
        <v>0</v>
      </c>
      <c r="W2" s="164"/>
    </row>
    <row r="3" spans="1:23" ht="12.75">
      <c r="A3" s="60" t="s">
        <v>286</v>
      </c>
      <c r="B3" s="171">
        <v>3</v>
      </c>
      <c r="C3" s="171">
        <v>1</v>
      </c>
      <c r="D3" s="171">
        <v>2</v>
      </c>
      <c r="E3" s="171">
        <v>2</v>
      </c>
      <c r="F3" s="171">
        <v>3</v>
      </c>
      <c r="G3" s="171">
        <v>2</v>
      </c>
      <c r="H3" s="171">
        <v>1</v>
      </c>
      <c r="I3" s="171">
        <v>2</v>
      </c>
      <c r="J3" s="171">
        <v>1</v>
      </c>
      <c r="K3" s="171">
        <v>3</v>
      </c>
      <c r="L3" s="171">
        <v>3</v>
      </c>
      <c r="M3" s="171">
        <v>2</v>
      </c>
      <c r="N3" s="171">
        <f t="shared" si="0"/>
        <v>0</v>
      </c>
      <c r="O3" s="171">
        <f t="shared" si="1"/>
        <v>2</v>
      </c>
      <c r="P3" s="171">
        <v>2021</v>
      </c>
      <c r="Q3" s="171">
        <v>2084</v>
      </c>
      <c r="R3" s="167">
        <f aca="true" t="shared" si="2" ref="R3:R22">ROUND((M3-1)/20*99+1,0)</f>
        <v>6</v>
      </c>
      <c r="S3" s="172">
        <v>1</v>
      </c>
      <c r="T3" s="168">
        <f aca="true" t="shared" si="3" ref="T3:T22">ABS(S3-R3)/R3*100</f>
        <v>83.33333333333334</v>
      </c>
      <c r="W3" s="164"/>
    </row>
    <row r="4" spans="1:23" ht="12.75">
      <c r="A4" s="60" t="s">
        <v>287</v>
      </c>
      <c r="B4" s="171">
        <v>4</v>
      </c>
      <c r="C4" s="171">
        <v>3</v>
      </c>
      <c r="D4" s="171">
        <v>3</v>
      </c>
      <c r="E4" s="171">
        <v>3</v>
      </c>
      <c r="F4" s="171">
        <v>2</v>
      </c>
      <c r="G4" s="171">
        <v>3</v>
      </c>
      <c r="H4" s="171">
        <v>2</v>
      </c>
      <c r="I4" s="171">
        <v>1</v>
      </c>
      <c r="J4" s="171">
        <v>2</v>
      </c>
      <c r="K4" s="171">
        <v>1</v>
      </c>
      <c r="L4" s="171">
        <v>1</v>
      </c>
      <c r="M4" s="171">
        <v>3</v>
      </c>
      <c r="N4" s="171">
        <f t="shared" si="0"/>
        <v>1</v>
      </c>
      <c r="O4" s="171">
        <f t="shared" si="1"/>
        <v>2</v>
      </c>
      <c r="P4" s="171">
        <v>1932</v>
      </c>
      <c r="Q4" s="171">
        <v>2049</v>
      </c>
      <c r="R4" s="167">
        <f t="shared" si="2"/>
        <v>11</v>
      </c>
      <c r="S4" s="172">
        <v>15</v>
      </c>
      <c r="T4" s="168">
        <f t="shared" si="3"/>
        <v>36.36363636363637</v>
      </c>
      <c r="W4" s="164"/>
    </row>
    <row r="5" spans="1:23" ht="12.75">
      <c r="A5" s="60" t="s">
        <v>288</v>
      </c>
      <c r="B5" s="171">
        <v>2</v>
      </c>
      <c r="C5" s="171">
        <v>5</v>
      </c>
      <c r="D5" s="171">
        <v>5</v>
      </c>
      <c r="E5" s="171">
        <v>4</v>
      </c>
      <c r="F5" s="171">
        <v>4</v>
      </c>
      <c r="G5" s="171">
        <v>4</v>
      </c>
      <c r="H5" s="171">
        <v>4</v>
      </c>
      <c r="I5" s="171">
        <v>4</v>
      </c>
      <c r="J5" s="171">
        <v>6</v>
      </c>
      <c r="K5" s="171">
        <v>6</v>
      </c>
      <c r="L5" s="171">
        <v>6</v>
      </c>
      <c r="M5" s="171">
        <v>4</v>
      </c>
      <c r="N5" s="171">
        <f t="shared" si="0"/>
        <v>2</v>
      </c>
      <c r="O5" s="171">
        <f t="shared" si="1"/>
        <v>2</v>
      </c>
      <c r="P5" s="171">
        <v>2385</v>
      </c>
      <c r="Q5" s="171">
        <v>2944</v>
      </c>
      <c r="R5" s="167">
        <f t="shared" si="2"/>
        <v>16</v>
      </c>
      <c r="S5" s="172">
        <v>5</v>
      </c>
      <c r="T5" s="168">
        <f t="shared" si="3"/>
        <v>68.75</v>
      </c>
      <c r="W5" s="164"/>
    </row>
    <row r="6" spans="1:23" ht="12.75">
      <c r="A6" s="60" t="s">
        <v>289</v>
      </c>
      <c r="B6" s="171">
        <v>5</v>
      </c>
      <c r="C6" s="171">
        <v>4</v>
      </c>
      <c r="D6" s="171">
        <v>4</v>
      </c>
      <c r="E6" s="171">
        <v>5</v>
      </c>
      <c r="F6" s="171">
        <v>5</v>
      </c>
      <c r="G6" s="171">
        <v>6</v>
      </c>
      <c r="H6" s="171">
        <v>7</v>
      </c>
      <c r="I6" s="171">
        <v>7</v>
      </c>
      <c r="J6" s="171">
        <v>8</v>
      </c>
      <c r="K6" s="171">
        <v>5</v>
      </c>
      <c r="L6" s="171">
        <v>5</v>
      </c>
      <c r="M6" s="171">
        <v>5</v>
      </c>
      <c r="N6" s="171">
        <f t="shared" si="0"/>
        <v>3</v>
      </c>
      <c r="O6" s="171">
        <f t="shared" si="1"/>
        <v>-2</v>
      </c>
      <c r="P6" s="171">
        <v>2109</v>
      </c>
      <c r="Q6" s="171">
        <v>2610</v>
      </c>
      <c r="R6" s="167">
        <f t="shared" si="2"/>
        <v>21</v>
      </c>
      <c r="S6" s="172">
        <v>17</v>
      </c>
      <c r="T6" s="168">
        <f t="shared" si="3"/>
        <v>19.047619047619047</v>
      </c>
      <c r="W6" s="164"/>
    </row>
    <row r="7" spans="1:23" ht="12.75">
      <c r="A7" s="60" t="s">
        <v>291</v>
      </c>
      <c r="B7" s="171">
        <v>1</v>
      </c>
      <c r="C7" s="171">
        <v>2</v>
      </c>
      <c r="D7" s="171">
        <v>1</v>
      </c>
      <c r="E7" s="171">
        <v>1</v>
      </c>
      <c r="F7" s="171">
        <v>1</v>
      </c>
      <c r="G7" s="171">
        <v>1</v>
      </c>
      <c r="H7" s="171">
        <v>3</v>
      </c>
      <c r="I7" s="171">
        <v>3</v>
      </c>
      <c r="J7" s="171">
        <v>3</v>
      </c>
      <c r="K7" s="171">
        <v>4</v>
      </c>
      <c r="L7" s="171">
        <v>4</v>
      </c>
      <c r="M7" s="171">
        <v>6</v>
      </c>
      <c r="N7" s="171">
        <f t="shared" si="0"/>
        <v>-1</v>
      </c>
      <c r="O7" s="171">
        <f t="shared" si="1"/>
        <v>3</v>
      </c>
      <c r="P7" s="171">
        <v>3014</v>
      </c>
      <c r="Q7" s="171">
        <v>3744</v>
      </c>
      <c r="R7" s="167">
        <f t="shared" si="2"/>
        <v>26</v>
      </c>
      <c r="S7" s="172">
        <v>10</v>
      </c>
      <c r="T7" s="168">
        <f t="shared" si="3"/>
        <v>61.53846153846154</v>
      </c>
      <c r="W7" s="164"/>
    </row>
    <row r="8" spans="1:23" ht="12.75">
      <c r="A8" s="60" t="s">
        <v>293</v>
      </c>
      <c r="B8" s="171">
        <v>11</v>
      </c>
      <c r="C8" s="171">
        <v>8</v>
      </c>
      <c r="D8" s="171">
        <v>9</v>
      </c>
      <c r="E8" s="171">
        <v>8</v>
      </c>
      <c r="F8" s="171">
        <v>8</v>
      </c>
      <c r="G8" s="171">
        <v>8</v>
      </c>
      <c r="H8" s="171">
        <v>9</v>
      </c>
      <c r="I8" s="171">
        <v>9</v>
      </c>
      <c r="J8" s="171">
        <v>9</v>
      </c>
      <c r="K8" s="171">
        <v>8</v>
      </c>
      <c r="L8" s="171">
        <v>7</v>
      </c>
      <c r="M8" s="171">
        <v>7</v>
      </c>
      <c r="N8" s="171">
        <f t="shared" si="0"/>
        <v>2</v>
      </c>
      <c r="O8" s="171">
        <f t="shared" si="1"/>
        <v>-1</v>
      </c>
      <c r="P8" s="171">
        <v>2910</v>
      </c>
      <c r="Q8" s="171">
        <v>3755</v>
      </c>
      <c r="R8" s="167">
        <f t="shared" si="2"/>
        <v>31</v>
      </c>
      <c r="S8" s="172">
        <v>15</v>
      </c>
      <c r="T8" s="168">
        <f t="shared" si="3"/>
        <v>51.61290322580645</v>
      </c>
      <c r="W8" s="164"/>
    </row>
    <row r="9" spans="1:23" ht="12.75">
      <c r="A9" s="60" t="s">
        <v>294</v>
      </c>
      <c r="B9" s="171">
        <v>7</v>
      </c>
      <c r="C9" s="171">
        <v>6</v>
      </c>
      <c r="D9" s="171">
        <v>6</v>
      </c>
      <c r="E9" s="171">
        <v>6</v>
      </c>
      <c r="F9" s="171">
        <v>6</v>
      </c>
      <c r="G9" s="171">
        <v>5</v>
      </c>
      <c r="H9" s="171">
        <v>5</v>
      </c>
      <c r="I9" s="171">
        <v>6</v>
      </c>
      <c r="J9" s="171">
        <v>7</v>
      </c>
      <c r="K9" s="171">
        <v>7</v>
      </c>
      <c r="L9" s="171">
        <v>8</v>
      </c>
      <c r="M9" s="171">
        <v>8</v>
      </c>
      <c r="N9" s="171">
        <f t="shared" si="0"/>
        <v>0</v>
      </c>
      <c r="O9" s="171">
        <f t="shared" si="1"/>
        <v>3</v>
      </c>
      <c r="P9" s="171">
        <v>1562</v>
      </c>
      <c r="Q9" s="171">
        <v>2169</v>
      </c>
      <c r="R9" s="167">
        <f t="shared" si="2"/>
        <v>36</v>
      </c>
      <c r="S9" s="172">
        <v>9</v>
      </c>
      <c r="T9" s="168">
        <f t="shared" si="3"/>
        <v>75</v>
      </c>
      <c r="W9" s="164"/>
    </row>
    <row r="10" spans="1:23" ht="12.75">
      <c r="A10" s="60" t="s">
        <v>296</v>
      </c>
      <c r="B10" s="171">
        <v>9</v>
      </c>
      <c r="C10" s="171">
        <v>7</v>
      </c>
      <c r="D10" s="171">
        <v>7</v>
      </c>
      <c r="E10" s="171">
        <v>9</v>
      </c>
      <c r="F10" s="171">
        <v>9</v>
      </c>
      <c r="G10" s="171">
        <v>9</v>
      </c>
      <c r="H10" s="171">
        <v>8</v>
      </c>
      <c r="I10" s="171">
        <v>8</v>
      </c>
      <c r="J10" s="171">
        <v>4</v>
      </c>
      <c r="K10" s="171">
        <v>9</v>
      </c>
      <c r="L10" s="171">
        <v>9</v>
      </c>
      <c r="M10" s="171">
        <v>9</v>
      </c>
      <c r="N10" s="171">
        <f t="shared" si="0"/>
        <v>-1</v>
      </c>
      <c r="O10" s="171">
        <f t="shared" si="1"/>
        <v>5</v>
      </c>
      <c r="P10" s="171">
        <v>1717</v>
      </c>
      <c r="Q10" s="171">
        <v>2905</v>
      </c>
      <c r="R10" s="167">
        <f t="shared" si="2"/>
        <v>41</v>
      </c>
      <c r="S10" s="172">
        <v>25</v>
      </c>
      <c r="T10" s="168">
        <f t="shared" si="3"/>
        <v>39.02439024390244</v>
      </c>
      <c r="W10" s="164"/>
    </row>
    <row r="11" spans="1:23" ht="12.75">
      <c r="A11" s="60" t="s">
        <v>298</v>
      </c>
      <c r="B11" s="171">
        <v>18</v>
      </c>
      <c r="C11" s="171">
        <v>17</v>
      </c>
      <c r="D11" s="171">
        <v>16</v>
      </c>
      <c r="E11" s="171">
        <v>15</v>
      </c>
      <c r="F11" s="171">
        <v>16</v>
      </c>
      <c r="G11" s="171">
        <v>16</v>
      </c>
      <c r="H11" s="171">
        <v>14</v>
      </c>
      <c r="I11" s="171">
        <v>13</v>
      </c>
      <c r="J11" s="171">
        <v>11</v>
      </c>
      <c r="K11" s="171">
        <v>10</v>
      </c>
      <c r="L11" s="171">
        <v>10</v>
      </c>
      <c r="M11" s="171">
        <v>10</v>
      </c>
      <c r="N11" s="171">
        <f t="shared" si="0"/>
        <v>4</v>
      </c>
      <c r="O11" s="171">
        <f t="shared" si="1"/>
        <v>-1</v>
      </c>
      <c r="P11" s="171">
        <v>1932</v>
      </c>
      <c r="Q11" s="171">
        <v>3545</v>
      </c>
      <c r="R11" s="167">
        <f t="shared" si="2"/>
        <v>46</v>
      </c>
      <c r="S11" s="172">
        <v>40</v>
      </c>
      <c r="T11" s="168">
        <f t="shared" si="3"/>
        <v>13.043478260869565</v>
      </c>
      <c r="W11" s="164"/>
    </row>
    <row r="12" spans="1:23" ht="12.75">
      <c r="A12" s="60" t="s">
        <v>299</v>
      </c>
      <c r="B12" s="171">
        <v>16</v>
      </c>
      <c r="C12" s="171">
        <v>15</v>
      </c>
      <c r="D12" s="171">
        <v>14</v>
      </c>
      <c r="E12" s="171">
        <v>11</v>
      </c>
      <c r="F12" s="171">
        <v>10</v>
      </c>
      <c r="G12" s="171">
        <v>12</v>
      </c>
      <c r="H12" s="171">
        <v>10</v>
      </c>
      <c r="I12" s="171">
        <v>10</v>
      </c>
      <c r="J12" s="171">
        <v>12</v>
      </c>
      <c r="K12" s="171">
        <v>11</v>
      </c>
      <c r="L12" s="171">
        <v>11</v>
      </c>
      <c r="M12" s="171">
        <v>11</v>
      </c>
      <c r="N12" s="171">
        <f t="shared" si="0"/>
        <v>1</v>
      </c>
      <c r="O12" s="171">
        <f t="shared" si="1"/>
        <v>1</v>
      </c>
      <c r="P12" s="171">
        <v>1027</v>
      </c>
      <c r="Q12" s="171">
        <v>2252</v>
      </c>
      <c r="R12" s="167">
        <f t="shared" si="2"/>
        <v>51</v>
      </c>
      <c r="S12" s="172">
        <v>20</v>
      </c>
      <c r="T12" s="168">
        <f t="shared" si="3"/>
        <v>60.78431372549019</v>
      </c>
      <c r="W12" s="164"/>
    </row>
    <row r="13" spans="1:23" ht="12.75">
      <c r="A13" s="60" t="s">
        <v>300</v>
      </c>
      <c r="B13" s="171">
        <v>6</v>
      </c>
      <c r="C13" s="171">
        <v>10</v>
      </c>
      <c r="D13" s="171">
        <v>11</v>
      </c>
      <c r="E13" s="171">
        <v>10</v>
      </c>
      <c r="F13" s="171">
        <v>12</v>
      </c>
      <c r="G13" s="171">
        <v>13</v>
      </c>
      <c r="H13" s="171">
        <v>12</v>
      </c>
      <c r="I13" s="171">
        <v>14</v>
      </c>
      <c r="J13" s="171">
        <v>14</v>
      </c>
      <c r="K13" s="171">
        <v>14</v>
      </c>
      <c r="L13" s="171">
        <v>13</v>
      </c>
      <c r="M13" s="171">
        <v>12</v>
      </c>
      <c r="N13" s="171">
        <f t="shared" si="0"/>
        <v>2</v>
      </c>
      <c r="O13" s="171">
        <f t="shared" si="1"/>
        <v>2</v>
      </c>
      <c r="P13" s="171">
        <v>852</v>
      </c>
      <c r="Q13" s="171">
        <v>2024</v>
      </c>
      <c r="R13" s="167">
        <f t="shared" si="2"/>
        <v>55</v>
      </c>
      <c r="S13" s="172">
        <v>55</v>
      </c>
      <c r="T13" s="168">
        <f t="shared" si="3"/>
        <v>0</v>
      </c>
      <c r="W13" s="164"/>
    </row>
    <row r="14" spans="1:23" ht="12.75">
      <c r="A14" s="60" t="s">
        <v>302</v>
      </c>
      <c r="B14" s="171">
        <v>15</v>
      </c>
      <c r="C14" s="171">
        <v>14</v>
      </c>
      <c r="D14" s="171">
        <v>15</v>
      </c>
      <c r="E14" s="171">
        <v>16</v>
      </c>
      <c r="F14" s="171">
        <v>14</v>
      </c>
      <c r="G14" s="171">
        <v>14</v>
      </c>
      <c r="H14" s="171">
        <v>15</v>
      </c>
      <c r="I14" s="171">
        <v>11</v>
      </c>
      <c r="J14" s="171">
        <v>10</v>
      </c>
      <c r="K14" s="171">
        <v>12</v>
      </c>
      <c r="L14" s="171">
        <v>12</v>
      </c>
      <c r="M14" s="171">
        <v>13</v>
      </c>
      <c r="N14" s="171">
        <f t="shared" si="0"/>
        <v>3</v>
      </c>
      <c r="O14" s="171">
        <f t="shared" si="1"/>
        <v>3</v>
      </c>
      <c r="P14" s="171">
        <v>954</v>
      </c>
      <c r="Q14" s="171">
        <v>2310</v>
      </c>
      <c r="R14" s="167">
        <f t="shared" si="2"/>
        <v>60</v>
      </c>
      <c r="S14" s="172">
        <v>60</v>
      </c>
      <c r="T14" s="168">
        <f t="shared" si="3"/>
        <v>0</v>
      </c>
      <c r="W14" s="164"/>
    </row>
    <row r="15" spans="1:23" ht="12.75">
      <c r="A15" s="60" t="s">
        <v>303</v>
      </c>
      <c r="B15" s="171">
        <v>8</v>
      </c>
      <c r="C15" s="171">
        <v>11</v>
      </c>
      <c r="D15" s="171">
        <v>10</v>
      </c>
      <c r="E15" s="171">
        <v>14</v>
      </c>
      <c r="F15" s="171">
        <v>13</v>
      </c>
      <c r="G15" s="171">
        <v>11</v>
      </c>
      <c r="H15" s="171">
        <v>11</v>
      </c>
      <c r="I15" s="171">
        <v>12</v>
      </c>
      <c r="J15" s="171">
        <v>13</v>
      </c>
      <c r="K15" s="171">
        <v>13</v>
      </c>
      <c r="L15" s="171">
        <v>14</v>
      </c>
      <c r="M15" s="171">
        <v>14</v>
      </c>
      <c r="N15" s="171">
        <f t="shared" si="0"/>
        <v>0</v>
      </c>
      <c r="O15" s="171">
        <f t="shared" si="1"/>
        <v>3</v>
      </c>
      <c r="P15" s="171">
        <v>1168</v>
      </c>
      <c r="Q15" s="171">
        <v>3508</v>
      </c>
      <c r="R15" s="167">
        <f t="shared" si="2"/>
        <v>65</v>
      </c>
      <c r="S15" s="172">
        <v>75</v>
      </c>
      <c r="T15" s="168">
        <f t="shared" si="3"/>
        <v>15.384615384615385</v>
      </c>
      <c r="W15" s="164"/>
    </row>
    <row r="16" spans="1:23" ht="12.75">
      <c r="A16" s="60" t="s">
        <v>305</v>
      </c>
      <c r="B16" s="171">
        <v>14</v>
      </c>
      <c r="C16" s="171">
        <v>13</v>
      </c>
      <c r="D16" s="171">
        <v>12</v>
      </c>
      <c r="E16" s="171">
        <v>12</v>
      </c>
      <c r="F16" s="171">
        <v>11</v>
      </c>
      <c r="G16" s="171">
        <v>10</v>
      </c>
      <c r="H16" s="171">
        <v>13</v>
      </c>
      <c r="I16" s="171">
        <v>15</v>
      </c>
      <c r="J16" s="171">
        <v>15</v>
      </c>
      <c r="K16" s="171">
        <v>15</v>
      </c>
      <c r="L16" s="171">
        <v>15</v>
      </c>
      <c r="M16" s="171">
        <v>15</v>
      </c>
      <c r="N16" s="171">
        <f t="shared" si="0"/>
        <v>0</v>
      </c>
      <c r="O16" s="171">
        <f t="shared" si="1"/>
        <v>2</v>
      </c>
      <c r="P16" s="171">
        <v>660</v>
      </c>
      <c r="Q16" s="171">
        <v>2164</v>
      </c>
      <c r="R16" s="167">
        <f t="shared" si="2"/>
        <v>70</v>
      </c>
      <c r="S16" s="172">
        <v>49</v>
      </c>
      <c r="T16" s="168">
        <f t="shared" si="3"/>
        <v>30</v>
      </c>
      <c r="W16" s="164"/>
    </row>
    <row r="17" spans="1:23" ht="12.75">
      <c r="A17" s="60" t="s">
        <v>307</v>
      </c>
      <c r="B17" s="171">
        <v>12</v>
      </c>
      <c r="C17" s="171">
        <v>12</v>
      </c>
      <c r="D17" s="171">
        <v>13</v>
      </c>
      <c r="E17" s="171">
        <v>13</v>
      </c>
      <c r="F17" s="171">
        <v>15</v>
      </c>
      <c r="G17" s="171">
        <v>15</v>
      </c>
      <c r="H17" s="171">
        <v>16</v>
      </c>
      <c r="I17" s="171">
        <v>16</v>
      </c>
      <c r="J17" s="171">
        <v>16</v>
      </c>
      <c r="K17" s="171">
        <v>16</v>
      </c>
      <c r="L17" s="171">
        <v>16</v>
      </c>
      <c r="M17" s="171">
        <v>16</v>
      </c>
      <c r="N17" s="171">
        <f t="shared" si="0"/>
        <v>0</v>
      </c>
      <c r="O17" s="171">
        <f t="shared" si="1"/>
        <v>0</v>
      </c>
      <c r="P17" s="171">
        <v>862</v>
      </c>
      <c r="Q17" s="171">
        <v>2854</v>
      </c>
      <c r="R17" s="167">
        <f t="shared" si="2"/>
        <v>75</v>
      </c>
      <c r="S17" s="172">
        <v>65</v>
      </c>
      <c r="T17" s="168">
        <f t="shared" si="3"/>
        <v>13.333333333333334</v>
      </c>
      <c r="W17" s="164"/>
    </row>
    <row r="18" spans="1:23" ht="12.75">
      <c r="A18" s="60" t="s">
        <v>308</v>
      </c>
      <c r="B18" s="171"/>
      <c r="C18" s="171"/>
      <c r="D18" s="171">
        <v>21</v>
      </c>
      <c r="E18" s="171">
        <v>21</v>
      </c>
      <c r="F18" s="171">
        <v>21</v>
      </c>
      <c r="G18" s="171">
        <v>20</v>
      </c>
      <c r="H18" s="171">
        <v>20</v>
      </c>
      <c r="I18" s="171">
        <v>20</v>
      </c>
      <c r="J18" s="171">
        <v>20</v>
      </c>
      <c r="K18" s="171">
        <v>20</v>
      </c>
      <c r="L18" s="171">
        <v>20</v>
      </c>
      <c r="M18" s="171">
        <v>17</v>
      </c>
      <c r="N18" s="171">
        <f t="shared" si="0"/>
        <v>3</v>
      </c>
      <c r="O18" s="171">
        <f t="shared" si="1"/>
        <v>0</v>
      </c>
      <c r="P18" s="171">
        <v>1562</v>
      </c>
      <c r="Q18" s="171">
        <v>5500</v>
      </c>
      <c r="R18" s="167">
        <f t="shared" si="2"/>
        <v>80</v>
      </c>
      <c r="S18" s="172">
        <v>80</v>
      </c>
      <c r="T18" s="168">
        <f t="shared" si="3"/>
        <v>0</v>
      </c>
      <c r="W18" s="164"/>
    </row>
    <row r="19" spans="1:23" ht="12.75">
      <c r="A19" s="60" t="s">
        <v>309</v>
      </c>
      <c r="B19" s="171">
        <v>19</v>
      </c>
      <c r="C19" s="171">
        <v>18</v>
      </c>
      <c r="D19" s="171">
        <v>17</v>
      </c>
      <c r="E19" s="171">
        <v>17</v>
      </c>
      <c r="F19" s="171">
        <v>17</v>
      </c>
      <c r="G19" s="171">
        <v>18</v>
      </c>
      <c r="H19" s="171">
        <v>17</v>
      </c>
      <c r="I19" s="171">
        <v>17</v>
      </c>
      <c r="J19" s="171">
        <v>18</v>
      </c>
      <c r="K19" s="171">
        <v>17</v>
      </c>
      <c r="L19" s="171">
        <v>17</v>
      </c>
      <c r="M19" s="171">
        <v>18</v>
      </c>
      <c r="N19" s="171">
        <f t="shared" si="0"/>
        <v>1</v>
      </c>
      <c r="O19" s="171">
        <f t="shared" si="1"/>
        <v>1</v>
      </c>
      <c r="P19" s="171">
        <v>1010</v>
      </c>
      <c r="Q19" s="171">
        <v>4262</v>
      </c>
      <c r="R19" s="167">
        <f t="shared" si="2"/>
        <v>85</v>
      </c>
      <c r="S19" s="172">
        <v>90</v>
      </c>
      <c r="T19" s="168">
        <f t="shared" si="3"/>
        <v>5.88235294117647</v>
      </c>
      <c r="W19" s="164"/>
    </row>
    <row r="20" spans="1:23" ht="12.75">
      <c r="A20" s="60" t="s">
        <v>310</v>
      </c>
      <c r="B20" s="171">
        <v>13</v>
      </c>
      <c r="C20" s="171">
        <v>16</v>
      </c>
      <c r="D20" s="171">
        <v>18</v>
      </c>
      <c r="E20" s="171">
        <v>19</v>
      </c>
      <c r="F20" s="171">
        <v>19</v>
      </c>
      <c r="G20" s="171">
        <v>17</v>
      </c>
      <c r="H20" s="171">
        <v>19</v>
      </c>
      <c r="I20" s="171">
        <v>18</v>
      </c>
      <c r="J20" s="171">
        <v>17</v>
      </c>
      <c r="K20" s="171">
        <v>18</v>
      </c>
      <c r="L20" s="171">
        <v>19</v>
      </c>
      <c r="M20" s="171">
        <v>19</v>
      </c>
      <c r="N20" s="171">
        <f t="shared" si="0"/>
        <v>1</v>
      </c>
      <c r="O20" s="171">
        <f t="shared" si="1"/>
        <v>2</v>
      </c>
      <c r="P20" s="171">
        <v>723</v>
      </c>
      <c r="Q20" s="171">
        <v>3130</v>
      </c>
      <c r="R20" s="167">
        <f t="shared" si="2"/>
        <v>90</v>
      </c>
      <c r="S20" s="172">
        <v>70</v>
      </c>
      <c r="T20" s="168">
        <f t="shared" si="3"/>
        <v>22.22222222222222</v>
      </c>
      <c r="W20" s="164"/>
    </row>
    <row r="21" spans="1:23" ht="12.75">
      <c r="A21" s="60" t="s">
        <v>312</v>
      </c>
      <c r="B21" s="171">
        <v>20</v>
      </c>
      <c r="C21" s="171">
        <v>20</v>
      </c>
      <c r="D21" s="171">
        <v>19</v>
      </c>
      <c r="E21" s="171">
        <v>18</v>
      </c>
      <c r="F21" s="171">
        <v>18</v>
      </c>
      <c r="G21" s="171">
        <v>19</v>
      </c>
      <c r="H21" s="171">
        <v>18</v>
      </c>
      <c r="I21" s="171">
        <v>19</v>
      </c>
      <c r="J21" s="171">
        <v>19</v>
      </c>
      <c r="K21" s="171">
        <v>19</v>
      </c>
      <c r="L21" s="171">
        <v>18</v>
      </c>
      <c r="M21" s="171">
        <v>20</v>
      </c>
      <c r="N21" s="171">
        <f t="shared" si="0"/>
        <v>1</v>
      </c>
      <c r="O21" s="171">
        <f t="shared" si="1"/>
        <v>2</v>
      </c>
      <c r="P21" s="171">
        <v>757</v>
      </c>
      <c r="Q21" s="171">
        <v>3862</v>
      </c>
      <c r="R21" s="167">
        <f t="shared" si="2"/>
        <v>95</v>
      </c>
      <c r="S21" s="172">
        <v>51</v>
      </c>
      <c r="T21" s="168">
        <f t="shared" si="3"/>
        <v>46.31578947368421</v>
      </c>
      <c r="W21" s="164"/>
    </row>
    <row r="22" spans="1:23" ht="12.75">
      <c r="A22" s="60" t="s">
        <v>313</v>
      </c>
      <c r="B22" s="171">
        <v>17</v>
      </c>
      <c r="C22" s="171">
        <v>19</v>
      </c>
      <c r="D22" s="171">
        <v>20</v>
      </c>
      <c r="E22" s="171">
        <v>20</v>
      </c>
      <c r="F22" s="171">
        <v>20</v>
      </c>
      <c r="G22" s="171">
        <v>21</v>
      </c>
      <c r="H22" s="171">
        <v>21</v>
      </c>
      <c r="I22" s="171">
        <v>21</v>
      </c>
      <c r="J22" s="171">
        <v>21</v>
      </c>
      <c r="K22" s="171">
        <v>21</v>
      </c>
      <c r="L22" s="171">
        <v>21</v>
      </c>
      <c r="M22" s="171">
        <v>21</v>
      </c>
      <c r="N22" s="171">
        <f t="shared" si="0"/>
        <v>0</v>
      </c>
      <c r="O22" s="171">
        <f t="shared" si="1"/>
        <v>0</v>
      </c>
      <c r="P22" s="171">
        <v>326</v>
      </c>
      <c r="Q22" s="171">
        <v>3260</v>
      </c>
      <c r="R22" s="167">
        <f t="shared" si="2"/>
        <v>100</v>
      </c>
      <c r="S22" s="172">
        <v>100</v>
      </c>
      <c r="T22" s="168">
        <f t="shared" si="3"/>
        <v>0</v>
      </c>
      <c r="W22" s="164"/>
    </row>
  </sheetData>
  <sheetProtection/>
  <printOptions horizontalCentered="1" verticalCentered="1"/>
  <pageMargins left="0.49" right="0.38" top="0.7480314960629921" bottom="0.7480314960629921" header="0.31496062992125984" footer="0.31496062992125984"/>
  <pageSetup fitToHeight="1" fitToWidth="1" horizontalDpi="600" verticalDpi="600" orientation="landscape" paperSize="9" scale="94" r:id="rId1"/>
  <headerFooter>
    <oddHeader>&amp;L&amp;12dimanche 22 mars 2015&amp;C&amp;"Arial,Gras"&amp;18Les Joutes de Versailles
Epée</oddHeader>
  </headerFooter>
</worksheet>
</file>

<file path=xl/worksheets/sheet5.xml><?xml version="1.0" encoding="utf-8"?>
<worksheet xmlns="http://schemas.openxmlformats.org/spreadsheetml/2006/main" xmlns:r="http://schemas.openxmlformats.org/officeDocument/2006/relationships">
  <sheetPr>
    <pageSetUpPr fitToPage="1"/>
  </sheetPr>
  <dimension ref="J79:J79"/>
  <sheetViews>
    <sheetView zoomScalePageLayoutView="0" workbookViewId="0" topLeftCell="A1">
      <selection activeCell="M50" sqref="M50"/>
    </sheetView>
  </sheetViews>
  <sheetFormatPr defaultColWidth="11.421875" defaultRowHeight="12.75"/>
  <cols>
    <col min="1" max="16384" width="11.421875" style="60" customWidth="1"/>
  </cols>
  <sheetData>
    <row r="79" ht="12.75">
      <c r="J79" s="60" t="s">
        <v>322</v>
      </c>
    </row>
  </sheetData>
  <sheetProtection/>
  <printOptions horizontalCentered="1" verticalCentered="1"/>
  <pageMargins left="0.48" right="0.44" top="0.48" bottom="0.48" header="0.31496062992125984" footer="0.31496062992125984"/>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ceversaillais</dc:creator>
  <cp:keywords/>
  <dc:description/>
  <cp:lastModifiedBy>JP</cp:lastModifiedBy>
  <cp:lastPrinted>2015-03-24T19:48:46Z</cp:lastPrinted>
  <dcterms:created xsi:type="dcterms:W3CDTF">2015-03-22T16:20:22Z</dcterms:created>
  <dcterms:modified xsi:type="dcterms:W3CDTF">2015-03-24T19:52:07Z</dcterms:modified>
  <cp:category/>
  <cp:version/>
  <cp:contentType/>
  <cp:contentStatus/>
</cp:coreProperties>
</file>